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manf\Desktop\"/>
    </mc:Choice>
  </mc:AlternateContent>
  <xr:revisionPtr revIDLastSave="0" documentId="13_ncr:1_{29E4482D-95F4-4596-B01F-8763B7DFB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PNS'!$A$1:$H$166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20" i="1"/>
  <c r="G21" i="1"/>
  <c r="H21" i="1"/>
  <c r="F22" i="1"/>
  <c r="F23" i="1"/>
  <c r="F24" i="1"/>
  <c r="G25" i="1"/>
  <c r="F25" i="1" s="1"/>
  <c r="H25" i="1"/>
  <c r="F26" i="1"/>
  <c r="F27" i="1"/>
  <c r="F28" i="1"/>
  <c r="F29" i="1"/>
  <c r="F30" i="1"/>
  <c r="F31" i="1"/>
  <c r="B141" i="1"/>
  <c r="B121" i="1"/>
  <c r="B120" i="1" s="1"/>
  <c r="B148" i="1" s="1"/>
  <c r="B117" i="1"/>
  <c r="B35" i="1"/>
  <c r="B32" i="1"/>
  <c r="B147" i="1" s="1"/>
  <c r="B19" i="1"/>
  <c r="B12" i="1"/>
  <c r="G19" i="1" l="1"/>
  <c r="H19" i="1"/>
  <c r="F19" i="1" s="1"/>
  <c r="F21" i="1"/>
  <c r="B146" i="1"/>
  <c r="D39" i="1"/>
  <c r="E25" i="1"/>
  <c r="E21" i="1" l="1"/>
  <c r="F145" i="1"/>
  <c r="F144" i="1"/>
  <c r="F143" i="1"/>
  <c r="F142" i="1"/>
  <c r="H141" i="1"/>
  <c r="G141" i="1"/>
  <c r="F140" i="1"/>
  <c r="F139" i="1"/>
  <c r="F138" i="1"/>
  <c r="F137" i="1"/>
  <c r="F136" i="1"/>
  <c r="F135" i="1"/>
  <c r="F134" i="1"/>
  <c r="H133" i="1"/>
  <c r="G133" i="1"/>
  <c r="F132" i="1"/>
  <c r="F131" i="1"/>
  <c r="F130" i="1"/>
  <c r="F129" i="1"/>
  <c r="F128" i="1"/>
  <c r="F127" i="1"/>
  <c r="F126" i="1"/>
  <c r="F125" i="1"/>
  <c r="H124" i="1"/>
  <c r="G124" i="1"/>
  <c r="F123" i="1"/>
  <c r="H122" i="1"/>
  <c r="G122" i="1"/>
  <c r="F119" i="1"/>
  <c r="F118" i="1"/>
  <c r="H117" i="1"/>
  <c r="G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H102" i="1"/>
  <c r="G102" i="1"/>
  <c r="F101" i="1"/>
  <c r="F100" i="1"/>
  <c r="F99" i="1"/>
  <c r="F98" i="1"/>
  <c r="F97" i="1"/>
  <c r="F96" i="1"/>
  <c r="F95" i="1"/>
  <c r="F94" i="1"/>
  <c r="F93" i="1"/>
  <c r="F92" i="1"/>
  <c r="H91" i="1"/>
  <c r="G91" i="1"/>
  <c r="F90" i="1"/>
  <c r="F89" i="1"/>
  <c r="F88" i="1"/>
  <c r="H87" i="1"/>
  <c r="G87" i="1"/>
  <c r="F86" i="1"/>
  <c r="F85" i="1"/>
  <c r="F84" i="1"/>
  <c r="F83" i="1"/>
  <c r="H82" i="1"/>
  <c r="G82" i="1"/>
  <c r="F81" i="1"/>
  <c r="F80" i="1"/>
  <c r="F79" i="1"/>
  <c r="F78" i="1"/>
  <c r="F77" i="1"/>
  <c r="F76" i="1"/>
  <c r="H75" i="1"/>
  <c r="G75" i="1"/>
  <c r="F74" i="1"/>
  <c r="F73" i="1"/>
  <c r="F72" i="1"/>
  <c r="H71" i="1"/>
  <c r="G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H39" i="1"/>
  <c r="G39" i="1"/>
  <c r="F38" i="1"/>
  <c r="F37" i="1"/>
  <c r="H36" i="1"/>
  <c r="G36" i="1"/>
  <c r="F34" i="1"/>
  <c r="F33" i="1"/>
  <c r="H32" i="1"/>
  <c r="G32" i="1"/>
  <c r="H12" i="1"/>
  <c r="G12" i="1"/>
  <c r="F75" i="1" l="1"/>
  <c r="F87" i="1"/>
  <c r="F122" i="1"/>
  <c r="G35" i="1"/>
  <c r="F82" i="1"/>
  <c r="F36" i="1"/>
  <c r="G70" i="1"/>
  <c r="F102" i="1"/>
  <c r="F117" i="1"/>
  <c r="F133" i="1"/>
  <c r="H121" i="1"/>
  <c r="F124" i="1"/>
  <c r="F91" i="1"/>
  <c r="F71" i="1"/>
  <c r="F141" i="1"/>
  <c r="F39" i="1"/>
  <c r="F12" i="1"/>
  <c r="H35" i="1"/>
  <c r="F32" i="1"/>
  <c r="H70" i="1"/>
  <c r="G121" i="1"/>
  <c r="H147" i="1" l="1"/>
  <c r="H120" i="1"/>
  <c r="G147" i="1"/>
  <c r="F35" i="1"/>
  <c r="F70" i="1"/>
  <c r="G120" i="1"/>
  <c r="F121" i="1"/>
  <c r="H148" i="1" l="1"/>
  <c r="H146" i="1"/>
  <c r="F147" i="1"/>
  <c r="F120" i="1"/>
  <c r="G148" i="1"/>
  <c r="G146" i="1"/>
  <c r="F148" i="1" l="1"/>
  <c r="F146" i="1"/>
  <c r="C13" i="1"/>
  <c r="E133" i="1"/>
  <c r="D133" i="1"/>
  <c r="C133" i="1" l="1"/>
  <c r="C137" i="1"/>
  <c r="C66" i="1" l="1"/>
  <c r="C67" i="1"/>
  <c r="C68" i="1"/>
  <c r="C143" i="1"/>
  <c r="C144" i="1"/>
  <c r="C145" i="1"/>
  <c r="D141" i="1"/>
  <c r="E141" i="1"/>
  <c r="E117" i="1" l="1"/>
  <c r="D117" i="1"/>
  <c r="D21" i="1" l="1"/>
  <c r="C14" i="1" l="1"/>
  <c r="C15" i="1"/>
  <c r="C16" i="1"/>
  <c r="C17" i="1"/>
  <c r="C18" i="1"/>
  <c r="C20" i="1"/>
  <c r="C21" i="1"/>
  <c r="C22" i="1"/>
  <c r="C23" i="1"/>
  <c r="C24" i="1"/>
  <c r="C26" i="1"/>
  <c r="C27" i="1"/>
  <c r="C28" i="1"/>
  <c r="C29" i="1"/>
  <c r="C30" i="1"/>
  <c r="C31" i="1"/>
  <c r="C33" i="1"/>
  <c r="C34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9" i="1"/>
  <c r="C72" i="1"/>
  <c r="C73" i="1"/>
  <c r="C74" i="1"/>
  <c r="C76" i="1"/>
  <c r="C77" i="1"/>
  <c r="C78" i="1"/>
  <c r="C79" i="1"/>
  <c r="C80" i="1"/>
  <c r="C81" i="1"/>
  <c r="C83" i="1"/>
  <c r="C84" i="1"/>
  <c r="C85" i="1"/>
  <c r="C86" i="1"/>
  <c r="C88" i="1"/>
  <c r="C89" i="1"/>
  <c r="C90" i="1"/>
  <c r="C92" i="1"/>
  <c r="C93" i="1"/>
  <c r="C94" i="1"/>
  <c r="C95" i="1"/>
  <c r="C96" i="1"/>
  <c r="C97" i="1"/>
  <c r="C98" i="1"/>
  <c r="C99" i="1"/>
  <c r="C100" i="1"/>
  <c r="C101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3" i="1"/>
  <c r="C125" i="1"/>
  <c r="C126" i="1"/>
  <c r="C127" i="1"/>
  <c r="C128" i="1"/>
  <c r="C129" i="1"/>
  <c r="C130" i="1"/>
  <c r="C131" i="1"/>
  <c r="C132" i="1"/>
  <c r="C134" i="1"/>
  <c r="C135" i="1"/>
  <c r="C136" i="1"/>
  <c r="C138" i="1"/>
  <c r="C139" i="1"/>
  <c r="C140" i="1"/>
  <c r="C142" i="1"/>
  <c r="C141" i="1" l="1"/>
  <c r="D124" i="1"/>
  <c r="E124" i="1"/>
  <c r="D122" i="1"/>
  <c r="E122" i="1"/>
  <c r="D32" i="1"/>
  <c r="E32" i="1"/>
  <c r="E19" i="1"/>
  <c r="D102" i="1"/>
  <c r="E102" i="1"/>
  <c r="D91" i="1"/>
  <c r="E91" i="1"/>
  <c r="D87" i="1"/>
  <c r="E87" i="1"/>
  <c r="D75" i="1"/>
  <c r="E75" i="1"/>
  <c r="D71" i="1"/>
  <c r="E71" i="1"/>
  <c r="D82" i="1"/>
  <c r="E82" i="1"/>
  <c r="D36" i="1"/>
  <c r="E36" i="1"/>
  <c r="D12" i="1"/>
  <c r="E12" i="1"/>
  <c r="D70" i="1" l="1"/>
  <c r="C36" i="1"/>
  <c r="C71" i="1"/>
  <c r="C75" i="1"/>
  <c r="C82" i="1"/>
  <c r="C32" i="1"/>
  <c r="C122" i="1"/>
  <c r="C12" i="1"/>
  <c r="C124" i="1"/>
  <c r="C87" i="1"/>
  <c r="C91" i="1"/>
  <c r="C102" i="1"/>
  <c r="C25" i="1"/>
  <c r="D19" i="1"/>
  <c r="D121" i="1"/>
  <c r="E35" i="1"/>
  <c r="E121" i="1"/>
  <c r="E70" i="1"/>
  <c r="D35" i="1"/>
  <c r="C19" i="1" l="1"/>
  <c r="E147" i="1"/>
  <c r="E120" i="1"/>
  <c r="C70" i="1"/>
  <c r="C35" i="1"/>
  <c r="D120" i="1"/>
  <c r="C121" i="1"/>
  <c r="D147" i="1"/>
  <c r="E146" i="1" l="1"/>
  <c r="D148" i="1"/>
  <c r="C147" i="1"/>
  <c r="E148" i="1"/>
  <c r="D146" i="1"/>
  <c r="C120" i="1"/>
  <c r="C148" i="1" l="1"/>
  <c r="C146" i="1"/>
</calcChain>
</file>

<file path=xl/sharedStrings.xml><?xml version="1.0" encoding="utf-8"?>
<sst xmlns="http://schemas.openxmlformats.org/spreadsheetml/2006/main" count="255" uniqueCount="157">
  <si>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</si>
  <si>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</si>
  <si>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</si>
  <si>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</si>
  <si>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</si>
  <si>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</si>
  <si>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</si>
  <si>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</si>
  <si>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</si>
  <si>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</si>
  <si>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</si>
  <si>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</si>
  <si>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</si>
  <si>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</si>
  <si>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</si>
  <si>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</si>
  <si>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</si>
  <si>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</si>
  <si>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t xml:space="preserve">    - Stare posttransplant </t>
  </si>
  <si>
    <t xml:space="preserve">    - Transplant hepatic tratati pentru recidiva hepatitei cronice </t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</si>
  <si>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</si>
  <si>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</si>
  <si>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</si>
  <si>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</si>
  <si>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</si>
  <si>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</si>
  <si>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</si>
  <si>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</si>
  <si>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</si>
  <si>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</si>
  <si>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</si>
  <si>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</si>
  <si>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</si>
  <si>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</si>
  <si>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</si>
  <si>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</si>
  <si>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</si>
  <si>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</si>
  <si>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</si>
  <si>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</si>
  <si>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</si>
  <si>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</si>
  <si>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</si>
  <si>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</si>
  <si>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</si>
  <si>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</si>
  <si>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</si>
  <si>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</si>
  <si>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</si>
  <si>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</si>
  <si>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</si>
  <si>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</si>
  <si>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</si>
  <si>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</si>
  <si>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</si>
  <si>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</si>
  <si>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</si>
  <si>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</si>
  <si>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</si>
  <si>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</si>
  <si>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</si>
  <si>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</si>
  <si>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</si>
  <si>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</si>
  <si>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</si>
  <si>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</si>
  <si>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</si>
  <si>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</si>
  <si>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</si>
  <si>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</si>
  <si>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</si>
  <si>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</si>
  <si>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</si>
  <si>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</si>
  <si>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</si>
  <si>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</si>
  <si>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</si>
  <si>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</si>
  <si>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</si>
  <si>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</si>
  <si>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</si>
  <si>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</si>
  <si>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</si>
  <si>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</si>
  <si>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</si>
  <si>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</si>
  <si>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</si>
  <si>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</si>
  <si>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</si>
  <si>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</si>
  <si>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</si>
  <si>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</si>
  <si>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</si>
  <si>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</si>
  <si>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</si>
  <si>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</si>
  <si>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</si>
  <si>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</si>
  <si>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</si>
  <si>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</si>
  <si>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</si>
  <si>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</si>
  <si>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</si>
  <si>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</si>
  <si>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</si>
  <si>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</si>
  <si>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</si>
  <si>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</si>
  <si>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</si>
  <si>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</si>
  <si>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</si>
  <si>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</si>
  <si>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</si>
  <si>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</si>
  <si>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</si>
  <si>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</si>
  <si>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</si>
  <si>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</si>
  <si>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</si>
  <si>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</si>
  <si>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</si>
  <si>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</si>
  <si>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</si>
  <si>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</si>
  <si>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</si>
  <si>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</si>
  <si>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</si>
  <si>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</si>
  <si>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</si>
  <si>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</si>
  <si>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</si>
  <si>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</si>
  <si>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</si>
  <si>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</si>
  <si>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</si>
  <si>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</si>
  <si>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</si>
  <si>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</si>
  <si>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</si>
  <si>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</si>
  <si>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</si>
  <si>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LA 30.12.2021</t>
  </si>
  <si>
    <t>Sume alocate de casa de asigurari  de  sanatate luna curenta -DECEMBRIE 2021</t>
  </si>
  <si>
    <t>Sume alocate de casa de asigurari  de  sanatate cumulat - la data de 31.12.2021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</si>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</sst>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 wrapText="1"/>
    </xf>
    <xf numFmtId="164" fontId="4" fillId="2" borderId="0" xfId="1" applyNumberFormat="1" applyFont="1" applyFill="1" applyAlignment="1">
      <alignment wrapText="1"/>
    </xf>
    <xf numFmtId="0" fontId="9" fillId="2" borderId="1" xfId="16" applyFont="1" applyFill="1" applyBorder="1" applyAlignment="1" applyProtection="1">
      <alignment horizontal="center" vertical="center" wrapText="1"/>
    </xf>
    <xf numFmtId="164" fontId="7" fillId="2" borderId="0" xfId="1" applyNumberFormat="1" applyFont="1" applyFill="1"/>
    <xf numFmtId="164" fontId="4" fillId="2" borderId="0" xfId="1" applyNumberFormat="1" applyFont="1" applyFill="1"/>
    <xf numFmtId="164" fontId="8" fillId="2" borderId="0" xfId="1" applyNumberFormat="1" applyFont="1" applyFill="1"/>
    <xf numFmtId="3" fontId="10" fillId="2" borderId="1" xfId="15" applyNumberFormat="1" applyFont="1" applyFill="1" applyBorder="1" applyAlignment="1" applyProtection="1">
      <alignment horizontal="center" vertical="center" wrapText="1"/>
    </xf>
    <xf numFmtId="3" fontId="5" fillId="2" borderId="0" xfId="1" applyNumberFormat="1" applyFont="1" applyFill="1"/>
    <xf numFmtId="164" fontId="9" fillId="2" borderId="0" xfId="2" applyNumberFormat="1" applyFont="1" applyFill="1" applyAlignment="1">
      <alignment wrapText="1"/>
    </xf>
    <xf numFmtId="164" fontId="9" fillId="2" borderId="0" xfId="1" applyNumberFormat="1" applyFont="1" applyFill="1"/>
    <xf numFmtId="0" fontId="4" fillId="2" borderId="1" xfId="16" applyFont="1" applyFill="1" applyBorder="1" applyAlignment="1" applyProtection="1">
      <alignment horizontal="center" vertical="center" wrapText="1"/>
    </xf>
    <xf numFmtId="3" fontId="8" fillId="2" borderId="0" xfId="15" applyNumberFormat="1" applyFont="1" applyFill="1" applyAlignment="1" applyProtection="1">
      <alignment horizontal="center" vertical="center" wrapText="1"/>
    </xf>
    <xf numFmtId="3" fontId="8" fillId="2" borderId="0" xfId="15" applyNumberFormat="1" applyFont="1" applyFill="1" applyAlignment="1" applyProtection="1">
      <alignment horizontal="center"/>
      <protection locked="0"/>
    </xf>
    <xf numFmtId="3" fontId="4" fillId="2" borderId="1" xfId="15" applyNumberFormat="1" applyFont="1" applyFill="1" applyBorder="1" applyAlignment="1" applyProtection="1">
      <alignment horizontal="center" vertical="center" wrapText="1"/>
    </xf>
    <xf numFmtId="0" fontId="4" fillId="2" borderId="1" xfId="16" applyFont="1" applyFill="1" applyBorder="1" applyAlignment="1" applyProtection="1">
      <alignment horizontal="center" vertical="center" wrapText="1"/>
      <protection locked="0"/>
    </xf>
    <xf numFmtId="0" fontId="4" fillId="2" borderId="2" xfId="16" applyFont="1" applyFill="1" applyBorder="1" applyAlignment="1" applyProtection="1">
      <alignment horizontal="center" vertical="center" wrapText="1"/>
    </xf>
    <xf numFmtId="0" fontId="4" fillId="2" borderId="3" xfId="16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right"/>
    </xf>
    <xf numFmtId="164" fontId="11" fillId="2" borderId="0" xfId="1" applyNumberFormat="1" applyFont="1" applyFill="1"/>
    <xf numFmtId="164" fontId="4" fillId="2" borderId="1" xfId="2" applyNumberFormat="1" applyFont="1" applyFill="1" applyBorder="1" applyAlignment="1">
      <alignment horizontal="left" wrapText="1"/>
    </xf>
    <xf numFmtId="4" fontId="4" fillId="2" borderId="1" xfId="1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/>
    <xf numFmtId="164" fontId="4" fillId="2" borderId="1" xfId="2" applyNumberFormat="1" applyFont="1" applyFill="1" applyBorder="1" applyAlignment="1">
      <alignment wrapText="1"/>
    </xf>
    <xf numFmtId="164" fontId="12" fillId="2" borderId="1" xfId="1" applyNumberFormat="1" applyFont="1" applyFill="1" applyBorder="1"/>
    <xf numFmtId="4" fontId="7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4" fontId="4" fillId="2" borderId="1" xfId="1" applyNumberFormat="1" applyFont="1" applyFill="1" applyBorder="1" applyAlignment="1">
      <alignment horizontal="center" wrapText="1"/>
    </xf>
    <xf numFmtId="164" fontId="12" fillId="2" borderId="1" xfId="1" applyNumberFormat="1" applyFont="1" applyFill="1" applyBorder="1" applyAlignment="1">
      <alignment vertical="center" wrapText="1"/>
    </xf>
    <xf numFmtId="164" fontId="9" fillId="2" borderId="1" xfId="2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Border="1"/>
    <xf numFmtId="164" fontId="7" fillId="2" borderId="1" xfId="2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/>
    <xf numFmtId="164" fontId="9" fillId="2" borderId="0" xfId="2" applyNumberFormat="1" applyFont="1" applyFill="1" applyBorder="1" applyAlignment="1">
      <alignment wrapText="1"/>
    </xf>
    <xf numFmtId="164" fontId="4" fillId="2" borderId="0" xfId="1" applyNumberFormat="1" applyFont="1" applyFill="1" applyBorder="1" applyAlignment="1">
      <alignment horizontal="center"/>
    </xf>
    <xf numFmtId="164" fontId="13" fillId="2" borderId="0" xfId="1" applyNumberFormat="1" applyFont="1" applyFill="1" applyBorder="1"/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H180"/>
  <sheetViews>
    <sheetView showZeros="0" tabSelected="1" zoomScale="98" zoomScaleNormal="98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A11" sqref="A11"/>
    </sheetView>
  </sheetViews>
  <sheetFormatPr defaultColWidth="31.5703125" defaultRowHeight="12.75" x14ac:dyDescent="0.2"/>
  <cols>
    <col min="1" max="1" width="89.140625" style="5" customWidth="1"/>
    <col min="2" max="2" width="14.5703125" style="5" customWidth="1"/>
    <col min="3" max="3" width="14.28515625" style="5" customWidth="1"/>
    <col min="4" max="4" width="13.140625" style="5" customWidth="1"/>
    <col min="5" max="6" width="14.28515625" style="5" customWidth="1"/>
    <col min="7" max="7" width="12.5703125" style="5" customWidth="1"/>
    <col min="8" max="8" width="13.42578125" style="5" customWidth="1"/>
    <col min="9" max="16384" width="31.5703125" style="5"/>
  </cols>
  <sheetData>
    <row r="1" spans="1:8" ht="18" x14ac:dyDescent="0.25">
      <c r="A1" s="7" t="s">
        <v>131</v>
      </c>
      <c r="B1" s="1"/>
    </row>
    <row r="2" spans="1:8" x14ac:dyDescent="0.2">
      <c r="B2" s="21"/>
    </row>
    <row r="3" spans="1:8" ht="18" x14ac:dyDescent="0.25">
      <c r="A3" s="1"/>
      <c r="B3" s="21"/>
    </row>
    <row r="4" spans="1:8" ht="16.5" x14ac:dyDescent="0.2">
      <c r="A4" s="13" t="s">
        <v>103</v>
      </c>
      <c r="B4" s="13"/>
      <c r="C4" s="13"/>
      <c r="D4" s="13"/>
      <c r="E4" s="13"/>
      <c r="F4" s="13"/>
      <c r="G4" s="13"/>
      <c r="H4" s="13"/>
    </row>
    <row r="5" spans="1:8" ht="16.5" x14ac:dyDescent="0.25">
      <c r="A5" s="14" t="s">
        <v>141</v>
      </c>
      <c r="B5" s="14"/>
      <c r="C5" s="14"/>
      <c r="D5" s="14"/>
      <c r="E5" s="14"/>
      <c r="F5" s="14"/>
      <c r="G5" s="14"/>
      <c r="H5" s="14"/>
    </row>
    <row r="6" spans="1:8" ht="15" x14ac:dyDescent="0.25">
      <c r="A6" s="2"/>
      <c r="B6" s="2"/>
    </row>
    <row r="7" spans="1:8" x14ac:dyDescent="0.2">
      <c r="A7" s="3"/>
      <c r="B7" s="3"/>
    </row>
    <row r="8" spans="1:8" x14ac:dyDescent="0.2">
      <c r="H8" s="22" t="s">
        <v>0</v>
      </c>
    </row>
    <row r="9" spans="1:8" ht="39.75" customHeight="1" x14ac:dyDescent="0.2">
      <c r="A9" s="15" t="s">
        <v>104</v>
      </c>
      <c r="B9" s="17" t="s">
        <v>130</v>
      </c>
      <c r="C9" s="16" t="s">
        <v>142</v>
      </c>
      <c r="D9" s="16"/>
      <c r="E9" s="16"/>
      <c r="F9" s="16" t="s">
        <v>143</v>
      </c>
      <c r="G9" s="16"/>
      <c r="H9" s="16"/>
    </row>
    <row r="10" spans="1:8" s="23" customFormat="1" ht="46.5" customHeight="1" x14ac:dyDescent="0.15">
      <c r="A10" s="15"/>
      <c r="B10" s="18"/>
      <c r="C10" s="12" t="s">
        <v>105</v>
      </c>
      <c r="D10" s="12" t="s">
        <v>106</v>
      </c>
      <c r="E10" s="12" t="s">
        <v>107</v>
      </c>
      <c r="F10" s="12" t="s">
        <v>105</v>
      </c>
      <c r="G10" s="12" t="s">
        <v>106</v>
      </c>
      <c r="H10" s="12" t="s">
        <v>107</v>
      </c>
    </row>
    <row r="11" spans="1:8" s="9" customFormat="1" x14ac:dyDescent="0.2">
      <c r="A11" s="8">
        <v>0</v>
      </c>
      <c r="B11" s="4">
        <v>1</v>
      </c>
      <c r="C11" s="4" t="s">
        <v>108</v>
      </c>
      <c r="D11" s="4">
        <v>3</v>
      </c>
      <c r="E11" s="4">
        <v>4</v>
      </c>
      <c r="F11" s="4" t="s">
        <v>109</v>
      </c>
      <c r="G11" s="4">
        <v>6</v>
      </c>
      <c r="H11" s="4">
        <v>7</v>
      </c>
    </row>
    <row r="12" spans="1:8" x14ac:dyDescent="0.2">
      <c r="A12" s="24" t="s">
        <v>1</v>
      </c>
      <c r="B12" s="25">
        <f>+B13+B14+B15+B16+B17+B18</f>
        <v>32548.670000000002</v>
      </c>
      <c r="C12" s="25">
        <f>+D12+E12</f>
        <v>2698.4700000000003</v>
      </c>
      <c r="D12" s="25">
        <f t="shared" ref="D12:E12" si="0">+D13+D14+D15+D16+D17+D18</f>
        <v>381.34000000000003</v>
      </c>
      <c r="E12" s="25">
        <f t="shared" si="0"/>
        <v>2317.13</v>
      </c>
      <c r="F12" s="25">
        <f>+G12+H12</f>
        <v>32548.67</v>
      </c>
      <c r="G12" s="25">
        <f t="shared" ref="G12:H12" si="1">+G13+G14+G15+G16+G17+G18</f>
        <v>8017.83</v>
      </c>
      <c r="H12" s="25">
        <f t="shared" si="1"/>
        <v>24530.84</v>
      </c>
    </row>
    <row r="13" spans="1:8" x14ac:dyDescent="0.2">
      <c r="A13" s="26" t="s">
        <v>2</v>
      </c>
      <c r="B13" s="25">
        <v>29077.63</v>
      </c>
      <c r="C13" s="25">
        <f t="shared" ref="C13:C79" si="2">+D13+E13</f>
        <v>2384.87</v>
      </c>
      <c r="D13" s="27">
        <v>67.739999999999995</v>
      </c>
      <c r="E13" s="27">
        <v>2317.13</v>
      </c>
      <c r="F13" s="25">
        <f t="shared" ref="F13:F79" si="3">+G13+H13</f>
        <v>29077.63</v>
      </c>
      <c r="G13" s="27">
        <v>4546.79</v>
      </c>
      <c r="H13" s="27">
        <v>24530.84</v>
      </c>
    </row>
    <row r="14" spans="1:8" ht="25.5" x14ac:dyDescent="0.2">
      <c r="A14" s="26" t="s">
        <v>3</v>
      </c>
      <c r="B14" s="25"/>
      <c r="C14" s="25">
        <f t="shared" si="2"/>
        <v>0</v>
      </c>
      <c r="D14" s="27"/>
      <c r="E14" s="27"/>
      <c r="F14" s="25">
        <f t="shared" si="3"/>
        <v>0</v>
      </c>
      <c r="G14" s="27"/>
      <c r="H14" s="27"/>
    </row>
    <row r="15" spans="1:8" ht="16.5" customHeight="1" x14ac:dyDescent="0.2">
      <c r="A15" s="26" t="s">
        <v>4</v>
      </c>
      <c r="B15" s="25"/>
      <c r="C15" s="25">
        <f t="shared" si="2"/>
        <v>0</v>
      </c>
      <c r="D15" s="27"/>
      <c r="E15" s="27"/>
      <c r="F15" s="25">
        <f t="shared" si="3"/>
        <v>0</v>
      </c>
      <c r="G15" s="27"/>
      <c r="H15" s="27"/>
    </row>
    <row r="16" spans="1:8" ht="31.5" customHeight="1" x14ac:dyDescent="0.2">
      <c r="A16" s="26" t="s">
        <v>5</v>
      </c>
      <c r="B16" s="25"/>
      <c r="C16" s="25">
        <f t="shared" si="2"/>
        <v>0</v>
      </c>
      <c r="D16" s="27"/>
      <c r="E16" s="27"/>
      <c r="F16" s="25">
        <f t="shared" si="3"/>
        <v>0</v>
      </c>
      <c r="G16" s="27"/>
      <c r="H16" s="27"/>
    </row>
    <row r="17" spans="1:8" ht="30.75" customHeight="1" x14ac:dyDescent="0.2">
      <c r="A17" s="26" t="s">
        <v>6</v>
      </c>
      <c r="B17" s="25">
        <v>3471.04</v>
      </c>
      <c r="C17" s="25">
        <f t="shared" si="2"/>
        <v>313.60000000000002</v>
      </c>
      <c r="D17" s="27">
        <v>313.60000000000002</v>
      </c>
      <c r="E17" s="27"/>
      <c r="F17" s="25">
        <f t="shared" si="3"/>
        <v>3471.04</v>
      </c>
      <c r="G17" s="27">
        <v>3471.04</v>
      </c>
      <c r="H17" s="27"/>
    </row>
    <row r="18" spans="1:8" ht="24" customHeight="1" x14ac:dyDescent="0.2">
      <c r="A18" s="26" t="s">
        <v>7</v>
      </c>
      <c r="B18" s="25"/>
      <c r="C18" s="25">
        <f t="shared" si="2"/>
        <v>0</v>
      </c>
      <c r="D18" s="27"/>
      <c r="E18" s="27"/>
      <c r="F18" s="25">
        <f t="shared" si="3"/>
        <v>0</v>
      </c>
      <c r="G18" s="27"/>
      <c r="H18" s="27"/>
    </row>
    <row r="19" spans="1:8" x14ac:dyDescent="0.2">
      <c r="A19" s="28" t="s">
        <v>8</v>
      </c>
      <c r="B19" s="25">
        <f>+B20+B21+B25+B24</f>
        <v>47662.239999999998</v>
      </c>
      <c r="C19" s="25">
        <f t="shared" si="2"/>
        <v>3733.74</v>
      </c>
      <c r="D19" s="25">
        <f>+D20+D21+D25+D24</f>
        <v>3.16</v>
      </c>
      <c r="E19" s="25">
        <f>+E20+E21+E25+E24</f>
        <v>3730.58</v>
      </c>
      <c r="F19" s="25">
        <f t="shared" si="3"/>
        <v>47662.240000000005</v>
      </c>
      <c r="G19" s="25">
        <f t="shared" ref="G19:H19" si="4">+G20+G21+G25+G24</f>
        <v>835.48</v>
      </c>
      <c r="H19" s="25">
        <f t="shared" si="4"/>
        <v>46826.76</v>
      </c>
    </row>
    <row r="20" spans="1:8" x14ac:dyDescent="0.2">
      <c r="A20" s="29" t="s">
        <v>9</v>
      </c>
      <c r="B20" s="30">
        <v>44250.12</v>
      </c>
      <c r="C20" s="25">
        <f>+D20+E20</f>
        <v>3505.65</v>
      </c>
      <c r="D20" s="27">
        <v>0</v>
      </c>
      <c r="E20" s="27">
        <v>3505.65</v>
      </c>
      <c r="F20" s="25">
        <f t="shared" si="3"/>
        <v>44250.12</v>
      </c>
      <c r="G20" s="27">
        <v>17.64</v>
      </c>
      <c r="H20" s="27">
        <v>44232.480000000003</v>
      </c>
    </row>
    <row r="21" spans="1:8" x14ac:dyDescent="0.2">
      <c r="A21" s="31" t="s">
        <v>10</v>
      </c>
      <c r="B21" s="30">
        <v>2594.2800000000002</v>
      </c>
      <c r="C21" s="25">
        <f t="shared" si="2"/>
        <v>224.92999999999998</v>
      </c>
      <c r="D21" s="27">
        <f>+D22+D23</f>
        <v>0</v>
      </c>
      <c r="E21" s="27">
        <f>+E22+E23</f>
        <v>224.92999999999998</v>
      </c>
      <c r="F21" s="25">
        <f t="shared" si="3"/>
        <v>2594.2800000000002</v>
      </c>
      <c r="G21" s="27">
        <f t="shared" ref="G21:H21" si="5">+G22+G23</f>
        <v>0</v>
      </c>
      <c r="H21" s="27">
        <f t="shared" si="5"/>
        <v>2594.2800000000002</v>
      </c>
    </row>
    <row r="22" spans="1:8" x14ac:dyDescent="0.2">
      <c r="A22" s="27" t="s">
        <v>116</v>
      </c>
      <c r="B22" s="32" t="s">
        <v>111</v>
      </c>
      <c r="C22" s="25">
        <f t="shared" si="2"/>
        <v>12.48</v>
      </c>
      <c r="D22" s="27"/>
      <c r="E22" s="27">
        <v>12.48</v>
      </c>
      <c r="F22" s="25">
        <f t="shared" si="3"/>
        <v>136.21</v>
      </c>
      <c r="G22" s="27"/>
      <c r="H22" s="27">
        <v>136.21</v>
      </c>
    </row>
    <row r="23" spans="1:8" x14ac:dyDescent="0.2">
      <c r="A23" s="27" t="s">
        <v>117</v>
      </c>
      <c r="B23" s="32" t="s">
        <v>111</v>
      </c>
      <c r="C23" s="25">
        <f t="shared" si="2"/>
        <v>212.45</v>
      </c>
      <c r="D23" s="27"/>
      <c r="E23" s="27">
        <v>212.45</v>
      </c>
      <c r="F23" s="25">
        <f t="shared" si="3"/>
        <v>2458.0700000000002</v>
      </c>
      <c r="G23" s="27"/>
      <c r="H23" s="27">
        <v>2458.0700000000002</v>
      </c>
    </row>
    <row r="24" spans="1:8" ht="25.5" x14ac:dyDescent="0.2">
      <c r="A24" s="33" t="s">
        <v>11</v>
      </c>
      <c r="B24" s="30"/>
      <c r="C24" s="25">
        <f t="shared" si="2"/>
        <v>0</v>
      </c>
      <c r="D24" s="27"/>
      <c r="E24" s="27"/>
      <c r="F24" s="25">
        <f t="shared" si="3"/>
        <v>0</v>
      </c>
      <c r="G24" s="27"/>
      <c r="H24" s="27"/>
    </row>
    <row r="25" spans="1:8" ht="25.5" x14ac:dyDescent="0.2">
      <c r="A25" s="33" t="s">
        <v>110</v>
      </c>
      <c r="B25" s="30">
        <v>817.84</v>
      </c>
      <c r="C25" s="30">
        <f t="shared" si="2"/>
        <v>3.16</v>
      </c>
      <c r="D25" s="30">
        <v>3.16</v>
      </c>
      <c r="E25" s="30">
        <f>+E26+E27+E28+E29+E30+E31</f>
        <v>0</v>
      </c>
      <c r="F25" s="25">
        <f t="shared" si="3"/>
        <v>817.84</v>
      </c>
      <c r="G25" s="30">
        <f>+G26+G27+G28+G29+G30+G31</f>
        <v>817.84</v>
      </c>
      <c r="H25" s="30">
        <f>+H26+H27+H28+H29+H30+H31</f>
        <v>0</v>
      </c>
    </row>
    <row r="26" spans="1:8" x14ac:dyDescent="0.2">
      <c r="A26" s="33" t="s">
        <v>12</v>
      </c>
      <c r="B26" s="32" t="s">
        <v>111</v>
      </c>
      <c r="C26" s="25">
        <f t="shared" si="2"/>
        <v>0</v>
      </c>
      <c r="D26" s="27"/>
      <c r="E26" s="27"/>
      <c r="F26" s="25">
        <f t="shared" si="3"/>
        <v>0</v>
      </c>
      <c r="G26" s="27"/>
      <c r="H26" s="27"/>
    </row>
    <row r="27" spans="1:8" x14ac:dyDescent="0.2">
      <c r="A27" s="33" t="s">
        <v>13</v>
      </c>
      <c r="B27" s="32" t="s">
        <v>111</v>
      </c>
      <c r="C27" s="25">
        <f t="shared" si="2"/>
        <v>0.01</v>
      </c>
      <c r="D27" s="27">
        <v>0.01</v>
      </c>
      <c r="E27" s="27"/>
      <c r="F27" s="25">
        <f t="shared" si="3"/>
        <v>155.91</v>
      </c>
      <c r="G27" s="27">
        <v>155.91</v>
      </c>
      <c r="H27" s="27"/>
    </row>
    <row r="28" spans="1:8" x14ac:dyDescent="0.2">
      <c r="A28" s="33" t="s">
        <v>14</v>
      </c>
      <c r="B28" s="32" t="s">
        <v>111</v>
      </c>
      <c r="C28" s="25">
        <f t="shared" si="2"/>
        <v>0</v>
      </c>
      <c r="D28" s="27">
        <v>0</v>
      </c>
      <c r="E28" s="27"/>
      <c r="F28" s="25">
        <f t="shared" si="3"/>
        <v>411.7</v>
      </c>
      <c r="G28" s="27">
        <v>411.7</v>
      </c>
      <c r="H28" s="27"/>
    </row>
    <row r="29" spans="1:8" x14ac:dyDescent="0.2">
      <c r="A29" s="33" t="s">
        <v>15</v>
      </c>
      <c r="B29" s="32" t="s">
        <v>111</v>
      </c>
      <c r="C29" s="25">
        <f t="shared" si="2"/>
        <v>0</v>
      </c>
      <c r="D29" s="27"/>
      <c r="E29" s="27"/>
      <c r="F29" s="25">
        <f t="shared" si="3"/>
        <v>0</v>
      </c>
      <c r="G29" s="27"/>
      <c r="H29" s="27"/>
    </row>
    <row r="30" spans="1:8" x14ac:dyDescent="0.2">
      <c r="A30" s="33" t="s">
        <v>16</v>
      </c>
      <c r="B30" s="32" t="s">
        <v>111</v>
      </c>
      <c r="C30" s="25">
        <f t="shared" si="2"/>
        <v>0</v>
      </c>
      <c r="D30" s="27"/>
      <c r="E30" s="27"/>
      <c r="F30" s="25">
        <f t="shared" si="3"/>
        <v>0</v>
      </c>
      <c r="G30" s="27"/>
      <c r="H30" s="27"/>
    </row>
    <row r="31" spans="1:8" x14ac:dyDescent="0.2">
      <c r="A31" s="33" t="s">
        <v>17</v>
      </c>
      <c r="B31" s="32" t="s">
        <v>111</v>
      </c>
      <c r="C31" s="25">
        <f t="shared" si="2"/>
        <v>3.15</v>
      </c>
      <c r="D31" s="27">
        <v>3.15</v>
      </c>
      <c r="E31" s="27"/>
      <c r="F31" s="25">
        <f t="shared" si="3"/>
        <v>250.23</v>
      </c>
      <c r="G31" s="27">
        <v>250.23</v>
      </c>
      <c r="H31" s="27"/>
    </row>
    <row r="32" spans="1:8" x14ac:dyDescent="0.2">
      <c r="A32" s="28" t="s">
        <v>144</v>
      </c>
      <c r="B32" s="25">
        <f>+B33+B34</f>
        <v>841.6</v>
      </c>
      <c r="C32" s="25">
        <f t="shared" si="2"/>
        <v>49.56</v>
      </c>
      <c r="D32" s="25">
        <f t="shared" ref="D32:E32" si="6">+D33+D34</f>
        <v>0</v>
      </c>
      <c r="E32" s="25">
        <f t="shared" si="6"/>
        <v>49.56</v>
      </c>
      <c r="F32" s="25">
        <f t="shared" si="3"/>
        <v>841.6</v>
      </c>
      <c r="G32" s="25">
        <f t="shared" ref="G32:H32" si="7">+G33+G34</f>
        <v>0</v>
      </c>
      <c r="H32" s="25">
        <f t="shared" si="7"/>
        <v>841.6</v>
      </c>
    </row>
    <row r="33" spans="1:8" x14ac:dyDescent="0.2">
      <c r="A33" s="27" t="s">
        <v>18</v>
      </c>
      <c r="B33" s="30">
        <v>841.6</v>
      </c>
      <c r="C33" s="25">
        <f t="shared" si="2"/>
        <v>49.56</v>
      </c>
      <c r="D33" s="27"/>
      <c r="E33" s="27">
        <v>49.56</v>
      </c>
      <c r="F33" s="25">
        <f t="shared" si="3"/>
        <v>841.6</v>
      </c>
      <c r="G33" s="27"/>
      <c r="H33" s="27">
        <v>841.6</v>
      </c>
    </row>
    <row r="34" spans="1:8" x14ac:dyDescent="0.2">
      <c r="A34" s="27" t="s">
        <v>19</v>
      </c>
      <c r="B34" s="30"/>
      <c r="C34" s="25">
        <f t="shared" si="2"/>
        <v>0</v>
      </c>
      <c r="D34" s="27"/>
      <c r="E34" s="27"/>
      <c r="F34" s="25">
        <f t="shared" si="3"/>
        <v>0</v>
      </c>
      <c r="G34" s="27"/>
      <c r="H34" s="27"/>
    </row>
    <row r="35" spans="1:8" x14ac:dyDescent="0.2">
      <c r="A35" s="28" t="s">
        <v>145</v>
      </c>
      <c r="B35" s="25">
        <f t="shared" ref="B35" si="8">+B39+B36</f>
        <v>1747.3</v>
      </c>
      <c r="C35" s="25">
        <f t="shared" si="2"/>
        <v>87.65</v>
      </c>
      <c r="D35" s="25">
        <f t="shared" ref="D35:E35" si="9">+D39+D36</f>
        <v>0</v>
      </c>
      <c r="E35" s="25">
        <f t="shared" si="9"/>
        <v>87.65</v>
      </c>
      <c r="F35" s="25">
        <f t="shared" si="3"/>
        <v>1747.3</v>
      </c>
      <c r="G35" s="25">
        <f t="shared" ref="G35:H35" si="10">+G39+G36</f>
        <v>757.02</v>
      </c>
      <c r="H35" s="25">
        <f t="shared" si="10"/>
        <v>990.28</v>
      </c>
    </row>
    <row r="36" spans="1:8" x14ac:dyDescent="0.2">
      <c r="A36" s="34" t="s">
        <v>118</v>
      </c>
      <c r="B36" s="30"/>
      <c r="C36" s="25">
        <f t="shared" si="2"/>
        <v>0</v>
      </c>
      <c r="D36" s="30">
        <f t="shared" ref="D36:E36" si="11">+D37+D38</f>
        <v>0</v>
      </c>
      <c r="E36" s="30">
        <f t="shared" si="11"/>
        <v>0</v>
      </c>
      <c r="F36" s="25">
        <f t="shared" si="3"/>
        <v>0</v>
      </c>
      <c r="G36" s="30">
        <f t="shared" ref="G36:H36" si="12">+G37+G38</f>
        <v>0</v>
      </c>
      <c r="H36" s="30">
        <f t="shared" si="12"/>
        <v>0</v>
      </c>
    </row>
    <row r="37" spans="1:8" x14ac:dyDescent="0.2">
      <c r="A37" s="27" t="s">
        <v>122</v>
      </c>
      <c r="B37" s="32" t="s">
        <v>111</v>
      </c>
      <c r="C37" s="25">
        <f t="shared" si="2"/>
        <v>0</v>
      </c>
      <c r="D37" s="27"/>
      <c r="E37" s="27"/>
      <c r="F37" s="25">
        <f t="shared" si="3"/>
        <v>0</v>
      </c>
      <c r="G37" s="27"/>
      <c r="H37" s="27"/>
    </row>
    <row r="38" spans="1:8" x14ac:dyDescent="0.2">
      <c r="A38" s="35" t="s">
        <v>121</v>
      </c>
      <c r="B38" s="32" t="s">
        <v>111</v>
      </c>
      <c r="C38" s="25">
        <f t="shared" si="2"/>
        <v>0</v>
      </c>
      <c r="D38" s="27"/>
      <c r="E38" s="27"/>
      <c r="F38" s="25">
        <f t="shared" si="3"/>
        <v>0</v>
      </c>
      <c r="G38" s="27"/>
      <c r="H38" s="27"/>
    </row>
    <row r="39" spans="1:8" x14ac:dyDescent="0.2">
      <c r="A39" s="34" t="s">
        <v>119</v>
      </c>
      <c r="B39" s="30">
        <v>1747.3</v>
      </c>
      <c r="C39" s="25">
        <f t="shared" si="2"/>
        <v>87.65</v>
      </c>
      <c r="D39" s="30">
        <f>+D40+D41+D42+D43+D44+D45+D46+D47+D48+D49+D50+D51+D52+D53+D54+D55+D56+D57+D58+D59+D60+D61+D62+D63+D64+D65+D66+D67+D68</f>
        <v>0</v>
      </c>
      <c r="E39" s="30">
        <v>87.65</v>
      </c>
      <c r="F39" s="25">
        <f t="shared" si="3"/>
        <v>1747.3</v>
      </c>
      <c r="G39" s="30">
        <f>+G40+G41+G42+G43+G44+G45+G46+G47+G48+G49+G50+G51+G52+G53+G54+G55+G56+G57+G58+G59+G60+G61+G62+G63+G64+G65+G66+G67+G68</f>
        <v>757.02</v>
      </c>
      <c r="H39" s="30">
        <f>+H40+H41+H42+H43+H44+H45+H46+H47+H48+H49+H50+H51+H52+H53+H54+H55+H56+H57+H58+H59+H60+H61+H62+H63+H64+H65+H66+H67+H68</f>
        <v>990.28</v>
      </c>
    </row>
    <row r="40" spans="1:8" x14ac:dyDescent="0.2">
      <c r="A40" s="27" t="s">
        <v>20</v>
      </c>
      <c r="B40" s="32" t="s">
        <v>111</v>
      </c>
      <c r="C40" s="25">
        <f t="shared" si="2"/>
        <v>0</v>
      </c>
      <c r="D40" s="27"/>
      <c r="E40" s="27"/>
      <c r="F40" s="25">
        <f t="shared" si="3"/>
        <v>0</v>
      </c>
      <c r="G40" s="27"/>
      <c r="H40" s="27"/>
    </row>
    <row r="41" spans="1:8" x14ac:dyDescent="0.2">
      <c r="A41" s="27" t="s">
        <v>21</v>
      </c>
      <c r="B41" s="32" t="s">
        <v>111</v>
      </c>
      <c r="C41" s="25">
        <f t="shared" si="2"/>
        <v>0</v>
      </c>
      <c r="D41" s="27">
        <v>0</v>
      </c>
      <c r="E41" s="27"/>
      <c r="F41" s="25">
        <f t="shared" si="3"/>
        <v>757.02</v>
      </c>
      <c r="G41" s="27">
        <v>757.02</v>
      </c>
      <c r="H41" s="27"/>
    </row>
    <row r="42" spans="1:8" x14ac:dyDescent="0.2">
      <c r="A42" s="27" t="s">
        <v>22</v>
      </c>
      <c r="B42" s="32" t="s">
        <v>111</v>
      </c>
      <c r="C42" s="25">
        <f t="shared" si="2"/>
        <v>4</v>
      </c>
      <c r="D42" s="27"/>
      <c r="E42" s="27">
        <v>4</v>
      </c>
      <c r="F42" s="25">
        <f t="shared" si="3"/>
        <v>51.89</v>
      </c>
      <c r="G42" s="27"/>
      <c r="H42" s="27">
        <v>51.89</v>
      </c>
    </row>
    <row r="43" spans="1:8" x14ac:dyDescent="0.2">
      <c r="A43" s="27" t="s">
        <v>120</v>
      </c>
      <c r="B43" s="32" t="s">
        <v>111</v>
      </c>
      <c r="C43" s="25">
        <f t="shared" si="2"/>
        <v>0</v>
      </c>
      <c r="D43" s="27"/>
      <c r="E43" s="27"/>
      <c r="F43" s="25">
        <f t="shared" si="3"/>
        <v>0</v>
      </c>
      <c r="G43" s="27"/>
      <c r="H43" s="27"/>
    </row>
    <row r="44" spans="1:8" x14ac:dyDescent="0.2">
      <c r="A44" s="27" t="s">
        <v>23</v>
      </c>
      <c r="B44" s="32" t="s">
        <v>111</v>
      </c>
      <c r="C44" s="25">
        <f t="shared" si="2"/>
        <v>0</v>
      </c>
      <c r="D44" s="27"/>
      <c r="E44" s="27"/>
      <c r="F44" s="25">
        <f t="shared" si="3"/>
        <v>0</v>
      </c>
      <c r="G44" s="27"/>
      <c r="H44" s="27"/>
    </row>
    <row r="45" spans="1:8" x14ac:dyDescent="0.2">
      <c r="A45" s="27" t="s">
        <v>24</v>
      </c>
      <c r="B45" s="32" t="s">
        <v>111</v>
      </c>
      <c r="C45" s="25">
        <f t="shared" si="2"/>
        <v>0</v>
      </c>
      <c r="D45" s="27"/>
      <c r="E45" s="27"/>
      <c r="F45" s="25">
        <f t="shared" si="3"/>
        <v>0</v>
      </c>
      <c r="G45" s="27"/>
      <c r="H45" s="27"/>
    </row>
    <row r="46" spans="1:8" x14ac:dyDescent="0.2">
      <c r="A46" s="27" t="s">
        <v>25</v>
      </c>
      <c r="B46" s="32" t="s">
        <v>111</v>
      </c>
      <c r="C46" s="25">
        <f t="shared" si="2"/>
        <v>0</v>
      </c>
      <c r="D46" s="27"/>
      <c r="E46" s="27"/>
      <c r="F46" s="25">
        <f t="shared" si="3"/>
        <v>0</v>
      </c>
      <c r="G46" s="27"/>
      <c r="H46" s="27"/>
    </row>
    <row r="47" spans="1:8" x14ac:dyDescent="0.2">
      <c r="A47" s="27" t="s">
        <v>26</v>
      </c>
      <c r="B47" s="32" t="s">
        <v>111</v>
      </c>
      <c r="C47" s="25">
        <f t="shared" si="2"/>
        <v>0</v>
      </c>
      <c r="D47" s="27"/>
      <c r="E47" s="27"/>
      <c r="F47" s="25">
        <f t="shared" si="3"/>
        <v>0</v>
      </c>
      <c r="G47" s="27"/>
      <c r="H47" s="27"/>
    </row>
    <row r="48" spans="1:8" x14ac:dyDescent="0.2">
      <c r="A48" s="27" t="s">
        <v>27</v>
      </c>
      <c r="B48" s="32" t="s">
        <v>111</v>
      </c>
      <c r="C48" s="25">
        <f t="shared" si="2"/>
        <v>0</v>
      </c>
      <c r="D48" s="27"/>
      <c r="E48" s="27"/>
      <c r="F48" s="25">
        <f t="shared" si="3"/>
        <v>0</v>
      </c>
      <c r="G48" s="27"/>
      <c r="H48" s="27"/>
    </row>
    <row r="49" spans="1:8" x14ac:dyDescent="0.2">
      <c r="A49" s="27" t="s">
        <v>28</v>
      </c>
      <c r="B49" s="32" t="s">
        <v>111</v>
      </c>
      <c r="C49" s="25">
        <f t="shared" si="2"/>
        <v>0</v>
      </c>
      <c r="D49" s="27"/>
      <c r="E49" s="27"/>
      <c r="F49" s="25">
        <f t="shared" si="3"/>
        <v>0</v>
      </c>
      <c r="G49" s="27"/>
      <c r="H49" s="27"/>
    </row>
    <row r="50" spans="1:8" x14ac:dyDescent="0.2">
      <c r="A50" s="27" t="s">
        <v>29</v>
      </c>
      <c r="B50" s="32" t="s">
        <v>111</v>
      </c>
      <c r="C50" s="25">
        <f t="shared" si="2"/>
        <v>0</v>
      </c>
      <c r="D50" s="27"/>
      <c r="E50" s="27"/>
      <c r="F50" s="25">
        <f t="shared" si="3"/>
        <v>0</v>
      </c>
      <c r="G50" s="27"/>
      <c r="H50" s="27"/>
    </row>
    <row r="51" spans="1:8" x14ac:dyDescent="0.2">
      <c r="A51" s="27" t="s">
        <v>30</v>
      </c>
      <c r="B51" s="32" t="s">
        <v>111</v>
      </c>
      <c r="C51" s="25">
        <f t="shared" si="2"/>
        <v>0.08</v>
      </c>
      <c r="D51" s="27"/>
      <c r="E51" s="27">
        <v>0.08</v>
      </c>
      <c r="F51" s="25">
        <f t="shared" si="3"/>
        <v>0.71</v>
      </c>
      <c r="G51" s="27"/>
      <c r="H51" s="27">
        <v>0.71</v>
      </c>
    </row>
    <row r="52" spans="1:8" x14ac:dyDescent="0.2">
      <c r="A52" s="27" t="s">
        <v>31</v>
      </c>
      <c r="B52" s="32" t="s">
        <v>111</v>
      </c>
      <c r="C52" s="25">
        <f t="shared" si="2"/>
        <v>13.31</v>
      </c>
      <c r="D52" s="27"/>
      <c r="E52" s="27">
        <v>13.31</v>
      </c>
      <c r="F52" s="25">
        <f t="shared" si="3"/>
        <v>141.25</v>
      </c>
      <c r="G52" s="27"/>
      <c r="H52" s="27">
        <v>141.25</v>
      </c>
    </row>
    <row r="53" spans="1:8" x14ac:dyDescent="0.2">
      <c r="A53" s="29" t="s">
        <v>121</v>
      </c>
      <c r="B53" s="32" t="s">
        <v>111</v>
      </c>
      <c r="C53" s="25">
        <f t="shared" si="2"/>
        <v>0</v>
      </c>
      <c r="D53" s="27"/>
      <c r="E53" s="27"/>
      <c r="F53" s="25">
        <f t="shared" si="3"/>
        <v>0</v>
      </c>
      <c r="G53" s="27"/>
      <c r="H53" s="27"/>
    </row>
    <row r="54" spans="1:8" x14ac:dyDescent="0.2">
      <c r="A54" s="27" t="s">
        <v>32</v>
      </c>
      <c r="B54" s="32" t="s">
        <v>111</v>
      </c>
      <c r="C54" s="25">
        <f t="shared" si="2"/>
        <v>0</v>
      </c>
      <c r="D54" s="27"/>
      <c r="E54" s="27"/>
      <c r="F54" s="25">
        <f t="shared" si="3"/>
        <v>0</v>
      </c>
      <c r="G54" s="27"/>
      <c r="H54" s="27"/>
    </row>
    <row r="55" spans="1:8" x14ac:dyDescent="0.2">
      <c r="A55" s="27" t="s">
        <v>33</v>
      </c>
      <c r="B55" s="32" t="s">
        <v>111</v>
      </c>
      <c r="C55" s="25">
        <f t="shared" si="2"/>
        <v>0</v>
      </c>
      <c r="D55" s="27"/>
      <c r="E55" s="27"/>
      <c r="F55" s="25">
        <f t="shared" si="3"/>
        <v>0</v>
      </c>
      <c r="G55" s="27"/>
      <c r="H55" s="27"/>
    </row>
    <row r="56" spans="1:8" x14ac:dyDescent="0.2">
      <c r="A56" s="27" t="s">
        <v>34</v>
      </c>
      <c r="B56" s="32" t="s">
        <v>111</v>
      </c>
      <c r="C56" s="25">
        <f t="shared" si="2"/>
        <v>0</v>
      </c>
      <c r="D56" s="27"/>
      <c r="E56" s="27"/>
      <c r="F56" s="25">
        <f t="shared" si="3"/>
        <v>0</v>
      </c>
      <c r="G56" s="27"/>
      <c r="H56" s="27"/>
    </row>
    <row r="57" spans="1:8" x14ac:dyDescent="0.2">
      <c r="A57" s="27" t="s">
        <v>35</v>
      </c>
      <c r="B57" s="32" t="s">
        <v>111</v>
      </c>
      <c r="C57" s="25">
        <f t="shared" si="2"/>
        <v>0</v>
      </c>
      <c r="D57" s="27"/>
      <c r="E57" s="27"/>
      <c r="F57" s="25">
        <f t="shared" si="3"/>
        <v>0</v>
      </c>
      <c r="G57" s="27"/>
      <c r="H57" s="27"/>
    </row>
    <row r="58" spans="1:8" x14ac:dyDescent="0.2">
      <c r="A58" s="27" t="s">
        <v>36</v>
      </c>
      <c r="B58" s="32" t="s">
        <v>111</v>
      </c>
      <c r="C58" s="25">
        <f t="shared" si="2"/>
        <v>0</v>
      </c>
      <c r="D58" s="27"/>
      <c r="E58" s="27"/>
      <c r="F58" s="25">
        <f t="shared" si="3"/>
        <v>0</v>
      </c>
      <c r="G58" s="27"/>
      <c r="H58" s="27"/>
    </row>
    <row r="59" spans="1:8" x14ac:dyDescent="0.2">
      <c r="A59" s="27" t="s">
        <v>37</v>
      </c>
      <c r="B59" s="32" t="s">
        <v>111</v>
      </c>
      <c r="C59" s="25">
        <f t="shared" si="2"/>
        <v>0</v>
      </c>
      <c r="D59" s="27"/>
      <c r="E59" s="27"/>
      <c r="F59" s="25">
        <f t="shared" si="3"/>
        <v>0</v>
      </c>
      <c r="G59" s="27"/>
      <c r="H59" s="27"/>
    </row>
    <row r="60" spans="1:8" x14ac:dyDescent="0.2">
      <c r="A60" s="27" t="s">
        <v>38</v>
      </c>
      <c r="B60" s="32" t="s">
        <v>111</v>
      </c>
      <c r="C60" s="25">
        <f t="shared" si="2"/>
        <v>0</v>
      </c>
      <c r="D60" s="27"/>
      <c r="E60" s="27"/>
      <c r="F60" s="25">
        <f t="shared" si="3"/>
        <v>0</v>
      </c>
      <c r="G60" s="27"/>
      <c r="H60" s="27"/>
    </row>
    <row r="61" spans="1:8" x14ac:dyDescent="0.2">
      <c r="A61" s="27" t="s">
        <v>39</v>
      </c>
      <c r="B61" s="32" t="s">
        <v>111</v>
      </c>
      <c r="C61" s="25">
        <f t="shared" si="2"/>
        <v>10.38</v>
      </c>
      <c r="D61" s="27"/>
      <c r="E61" s="27">
        <v>10.38</v>
      </c>
      <c r="F61" s="25">
        <f t="shared" si="3"/>
        <v>77.930000000000007</v>
      </c>
      <c r="G61" s="27"/>
      <c r="H61" s="27">
        <v>77.930000000000007</v>
      </c>
    </row>
    <row r="62" spans="1:8" x14ac:dyDescent="0.2">
      <c r="A62" s="27" t="s">
        <v>40</v>
      </c>
      <c r="B62" s="32" t="s">
        <v>111</v>
      </c>
      <c r="C62" s="25">
        <f t="shared" si="2"/>
        <v>59.88</v>
      </c>
      <c r="D62" s="27"/>
      <c r="E62" s="27">
        <v>59.88</v>
      </c>
      <c r="F62" s="25">
        <f t="shared" si="3"/>
        <v>718.5</v>
      </c>
      <c r="G62" s="27"/>
      <c r="H62" s="27">
        <v>718.5</v>
      </c>
    </row>
    <row r="63" spans="1:8" x14ac:dyDescent="0.2">
      <c r="A63" s="27" t="s">
        <v>41</v>
      </c>
      <c r="B63" s="32" t="s">
        <v>111</v>
      </c>
      <c r="C63" s="25">
        <f t="shared" si="2"/>
        <v>0</v>
      </c>
      <c r="D63" s="27"/>
      <c r="E63" s="27"/>
      <c r="F63" s="25">
        <f t="shared" si="3"/>
        <v>0</v>
      </c>
      <c r="G63" s="27"/>
      <c r="H63" s="27"/>
    </row>
    <row r="64" spans="1:8" x14ac:dyDescent="0.2">
      <c r="A64" s="27" t="s">
        <v>42</v>
      </c>
      <c r="B64" s="32" t="s">
        <v>111</v>
      </c>
      <c r="C64" s="25">
        <f t="shared" si="2"/>
        <v>0</v>
      </c>
      <c r="D64" s="27"/>
      <c r="E64" s="27"/>
      <c r="F64" s="25">
        <f t="shared" si="3"/>
        <v>0</v>
      </c>
      <c r="G64" s="27"/>
      <c r="H64" s="27"/>
    </row>
    <row r="65" spans="1:8" x14ac:dyDescent="0.2">
      <c r="A65" s="27" t="s">
        <v>43</v>
      </c>
      <c r="B65" s="32" t="s">
        <v>111</v>
      </c>
      <c r="C65" s="25">
        <f t="shared" si="2"/>
        <v>0</v>
      </c>
      <c r="D65" s="27"/>
      <c r="E65" s="27"/>
      <c r="F65" s="25">
        <f t="shared" si="3"/>
        <v>0</v>
      </c>
      <c r="G65" s="27"/>
      <c r="H65" s="27"/>
    </row>
    <row r="66" spans="1:8" x14ac:dyDescent="0.2">
      <c r="A66" s="27" t="s">
        <v>124</v>
      </c>
      <c r="B66" s="32" t="s">
        <v>111</v>
      </c>
      <c r="C66" s="25">
        <f t="shared" si="2"/>
        <v>0</v>
      </c>
      <c r="D66" s="27"/>
      <c r="E66" s="27"/>
      <c r="F66" s="25">
        <f t="shared" si="3"/>
        <v>0</v>
      </c>
      <c r="G66" s="27"/>
      <c r="H66" s="27"/>
    </row>
    <row r="67" spans="1:8" x14ac:dyDescent="0.2">
      <c r="A67" s="27" t="s">
        <v>125</v>
      </c>
      <c r="B67" s="32" t="s">
        <v>111</v>
      </c>
      <c r="C67" s="25">
        <f t="shared" si="2"/>
        <v>0</v>
      </c>
      <c r="D67" s="27"/>
      <c r="E67" s="27"/>
      <c r="F67" s="25">
        <f t="shared" si="3"/>
        <v>0</v>
      </c>
      <c r="G67" s="27"/>
      <c r="H67" s="27"/>
    </row>
    <row r="68" spans="1:8" x14ac:dyDescent="0.2">
      <c r="A68" s="27" t="s">
        <v>126</v>
      </c>
      <c r="B68" s="32" t="s">
        <v>111</v>
      </c>
      <c r="C68" s="25">
        <f t="shared" si="2"/>
        <v>0</v>
      </c>
      <c r="D68" s="27"/>
      <c r="E68" s="27"/>
      <c r="F68" s="25">
        <f t="shared" si="3"/>
        <v>0</v>
      </c>
      <c r="G68" s="27"/>
      <c r="H68" s="27"/>
    </row>
    <row r="69" spans="1:8" x14ac:dyDescent="0.2">
      <c r="A69" s="28" t="s">
        <v>44</v>
      </c>
      <c r="B69" s="25"/>
      <c r="C69" s="25">
        <f t="shared" si="2"/>
        <v>0</v>
      </c>
      <c r="D69" s="27"/>
      <c r="E69" s="27"/>
      <c r="F69" s="25">
        <f t="shared" si="3"/>
        <v>0</v>
      </c>
      <c r="G69" s="27"/>
      <c r="H69" s="27"/>
    </row>
    <row r="70" spans="1:8" x14ac:dyDescent="0.2">
      <c r="A70" s="28" t="s">
        <v>146</v>
      </c>
      <c r="B70" s="25">
        <v>126.31</v>
      </c>
      <c r="C70" s="25">
        <f t="shared" si="2"/>
        <v>8.7100000000000009</v>
      </c>
      <c r="D70" s="25">
        <f t="shared" ref="D70:E70" si="13">+D71+D75+D79+D80+D81</f>
        <v>8.7100000000000009</v>
      </c>
      <c r="E70" s="25">
        <f t="shared" si="13"/>
        <v>0</v>
      </c>
      <c r="F70" s="25">
        <f t="shared" si="3"/>
        <v>126.3</v>
      </c>
      <c r="G70" s="25">
        <f t="shared" ref="G70:H70" si="14">+G71+G75+G79+G80+G81</f>
        <v>126.3</v>
      </c>
      <c r="H70" s="25">
        <f t="shared" si="14"/>
        <v>0</v>
      </c>
    </row>
    <row r="71" spans="1:8" x14ac:dyDescent="0.2">
      <c r="A71" s="28" t="s">
        <v>45</v>
      </c>
      <c r="B71" s="32" t="s">
        <v>111</v>
      </c>
      <c r="C71" s="25">
        <f t="shared" si="2"/>
        <v>8.7100000000000009</v>
      </c>
      <c r="D71" s="30">
        <f t="shared" ref="D71:E71" si="15">+D72+D73+D74</f>
        <v>8.7100000000000009</v>
      </c>
      <c r="E71" s="30">
        <f t="shared" si="15"/>
        <v>0</v>
      </c>
      <c r="F71" s="25">
        <f t="shared" si="3"/>
        <v>126.3</v>
      </c>
      <c r="G71" s="30">
        <f t="shared" ref="G71:H71" si="16">+G72+G73+G74</f>
        <v>126.3</v>
      </c>
      <c r="H71" s="30">
        <f t="shared" si="16"/>
        <v>0</v>
      </c>
    </row>
    <row r="72" spans="1:8" x14ac:dyDescent="0.2">
      <c r="A72" s="27" t="s">
        <v>46</v>
      </c>
      <c r="B72" s="32" t="s">
        <v>111</v>
      </c>
      <c r="C72" s="25">
        <f t="shared" si="2"/>
        <v>0</v>
      </c>
      <c r="D72" s="27"/>
      <c r="E72" s="27"/>
      <c r="F72" s="25">
        <f t="shared" si="3"/>
        <v>0</v>
      </c>
      <c r="G72" s="27"/>
      <c r="H72" s="27"/>
    </row>
    <row r="73" spans="1:8" x14ac:dyDescent="0.2">
      <c r="A73" s="27" t="s">
        <v>47</v>
      </c>
      <c r="B73" s="32" t="s">
        <v>111</v>
      </c>
      <c r="C73" s="25">
        <f t="shared" si="2"/>
        <v>0</v>
      </c>
      <c r="D73" s="27"/>
      <c r="E73" s="27"/>
      <c r="F73" s="25">
        <f t="shared" si="3"/>
        <v>0</v>
      </c>
      <c r="G73" s="27"/>
      <c r="H73" s="27"/>
    </row>
    <row r="74" spans="1:8" x14ac:dyDescent="0.2">
      <c r="A74" s="36" t="s">
        <v>48</v>
      </c>
      <c r="B74" s="32" t="s">
        <v>111</v>
      </c>
      <c r="C74" s="25">
        <f t="shared" si="2"/>
        <v>8.7100000000000009</v>
      </c>
      <c r="D74" s="27">
        <v>8.7100000000000009</v>
      </c>
      <c r="E74" s="27"/>
      <c r="F74" s="25">
        <f t="shared" si="3"/>
        <v>126.3</v>
      </c>
      <c r="G74" s="27">
        <v>126.3</v>
      </c>
      <c r="H74" s="27"/>
    </row>
    <row r="75" spans="1:8" x14ac:dyDescent="0.2">
      <c r="A75" s="28" t="s">
        <v>49</v>
      </c>
      <c r="B75" s="32" t="s">
        <v>111</v>
      </c>
      <c r="C75" s="25">
        <f t="shared" si="2"/>
        <v>0</v>
      </c>
      <c r="D75" s="30">
        <f t="shared" ref="D75:E75" si="17">+D76+D77+D78</f>
        <v>0</v>
      </c>
      <c r="E75" s="30">
        <f t="shared" si="17"/>
        <v>0</v>
      </c>
      <c r="F75" s="25">
        <f t="shared" si="3"/>
        <v>0</v>
      </c>
      <c r="G75" s="30">
        <f t="shared" ref="G75:H75" si="18">+G76+G77+G78</f>
        <v>0</v>
      </c>
      <c r="H75" s="30">
        <f t="shared" si="18"/>
        <v>0</v>
      </c>
    </row>
    <row r="76" spans="1:8" x14ac:dyDescent="0.2">
      <c r="A76" s="36" t="s">
        <v>46</v>
      </c>
      <c r="B76" s="32" t="s">
        <v>111</v>
      </c>
      <c r="C76" s="25">
        <f t="shared" si="2"/>
        <v>0</v>
      </c>
      <c r="D76" s="27"/>
      <c r="E76" s="27"/>
      <c r="F76" s="25">
        <f t="shared" si="3"/>
        <v>0</v>
      </c>
      <c r="G76" s="27"/>
      <c r="H76" s="27"/>
    </row>
    <row r="77" spans="1:8" x14ac:dyDescent="0.2">
      <c r="A77" s="27" t="s">
        <v>47</v>
      </c>
      <c r="B77" s="32" t="s">
        <v>111</v>
      </c>
      <c r="C77" s="25">
        <f t="shared" si="2"/>
        <v>0</v>
      </c>
      <c r="D77" s="27"/>
      <c r="E77" s="27"/>
      <c r="F77" s="25">
        <f t="shared" si="3"/>
        <v>0</v>
      </c>
      <c r="G77" s="27"/>
      <c r="H77" s="27"/>
    </row>
    <row r="78" spans="1:8" x14ac:dyDescent="0.2">
      <c r="A78" s="27" t="s">
        <v>50</v>
      </c>
      <c r="B78" s="32" t="s">
        <v>111</v>
      </c>
      <c r="C78" s="25">
        <f t="shared" si="2"/>
        <v>0</v>
      </c>
      <c r="D78" s="27"/>
      <c r="E78" s="27"/>
      <c r="F78" s="25">
        <f t="shared" si="3"/>
        <v>0</v>
      </c>
      <c r="G78" s="27"/>
      <c r="H78" s="27"/>
    </row>
    <row r="79" spans="1:8" x14ac:dyDescent="0.2">
      <c r="A79" s="27" t="s">
        <v>51</v>
      </c>
      <c r="B79" s="32" t="s">
        <v>111</v>
      </c>
      <c r="C79" s="25">
        <f t="shared" si="2"/>
        <v>0</v>
      </c>
      <c r="D79" s="27"/>
      <c r="E79" s="27"/>
      <c r="F79" s="25">
        <f t="shared" si="3"/>
        <v>0</v>
      </c>
      <c r="G79" s="27"/>
      <c r="H79" s="27"/>
    </row>
    <row r="80" spans="1:8" x14ac:dyDescent="0.2">
      <c r="A80" s="27" t="s">
        <v>52</v>
      </c>
      <c r="B80" s="32" t="s">
        <v>111</v>
      </c>
      <c r="C80" s="25">
        <f t="shared" ref="C80:C145" si="19">+D80+E80</f>
        <v>0</v>
      </c>
      <c r="D80" s="27"/>
      <c r="E80" s="27"/>
      <c r="F80" s="25">
        <f t="shared" ref="F80:F140" si="20">+G80+H80</f>
        <v>0</v>
      </c>
      <c r="G80" s="27"/>
      <c r="H80" s="27"/>
    </row>
    <row r="81" spans="1:8" x14ac:dyDescent="0.2">
      <c r="A81" s="27" t="s">
        <v>53</v>
      </c>
      <c r="B81" s="32" t="s">
        <v>111</v>
      </c>
      <c r="C81" s="25">
        <f t="shared" si="19"/>
        <v>0</v>
      </c>
      <c r="D81" s="27"/>
      <c r="E81" s="27"/>
      <c r="F81" s="25">
        <f t="shared" si="20"/>
        <v>0</v>
      </c>
      <c r="G81" s="27"/>
      <c r="H81" s="27"/>
    </row>
    <row r="82" spans="1:8" ht="25.5" x14ac:dyDescent="0.2">
      <c r="A82" s="28" t="s">
        <v>147</v>
      </c>
      <c r="B82" s="25"/>
      <c r="C82" s="25">
        <f t="shared" si="19"/>
        <v>0</v>
      </c>
      <c r="D82" s="25">
        <f t="shared" ref="D82:E82" si="21">+D83+D84+D85+D86</f>
        <v>0</v>
      </c>
      <c r="E82" s="25">
        <f t="shared" si="21"/>
        <v>0</v>
      </c>
      <c r="F82" s="25">
        <f t="shared" si="20"/>
        <v>0</v>
      </c>
      <c r="G82" s="25">
        <f t="shared" ref="G82:H82" si="22">+G83+G84+G85+G86</f>
        <v>0</v>
      </c>
      <c r="H82" s="25">
        <f t="shared" si="22"/>
        <v>0</v>
      </c>
    </row>
    <row r="83" spans="1:8" x14ac:dyDescent="0.2">
      <c r="A83" s="27" t="s">
        <v>54</v>
      </c>
      <c r="B83" s="32" t="s">
        <v>111</v>
      </c>
      <c r="C83" s="25">
        <f t="shared" si="19"/>
        <v>0</v>
      </c>
      <c r="D83" s="27"/>
      <c r="E83" s="27"/>
      <c r="F83" s="25">
        <f t="shared" si="20"/>
        <v>0</v>
      </c>
      <c r="G83" s="27"/>
      <c r="H83" s="27"/>
    </row>
    <row r="84" spans="1:8" x14ac:dyDescent="0.2">
      <c r="A84" s="27" t="s">
        <v>55</v>
      </c>
      <c r="B84" s="32" t="s">
        <v>111</v>
      </c>
      <c r="C84" s="25">
        <f t="shared" si="19"/>
        <v>0</v>
      </c>
      <c r="D84" s="27"/>
      <c r="E84" s="27"/>
      <c r="F84" s="25">
        <f t="shared" si="20"/>
        <v>0</v>
      </c>
      <c r="G84" s="27"/>
      <c r="H84" s="27"/>
    </row>
    <row r="85" spans="1:8" x14ac:dyDescent="0.2">
      <c r="A85" s="27" t="s">
        <v>56</v>
      </c>
      <c r="B85" s="32" t="s">
        <v>111</v>
      </c>
      <c r="C85" s="25">
        <f t="shared" si="19"/>
        <v>0</v>
      </c>
      <c r="D85" s="27"/>
      <c r="E85" s="27"/>
      <c r="F85" s="25">
        <f t="shared" si="20"/>
        <v>0</v>
      </c>
      <c r="G85" s="27"/>
      <c r="H85" s="27"/>
    </row>
    <row r="86" spans="1:8" x14ac:dyDescent="0.2">
      <c r="A86" s="27" t="s">
        <v>57</v>
      </c>
      <c r="B86" s="32" t="s">
        <v>111</v>
      </c>
      <c r="C86" s="25">
        <f t="shared" si="19"/>
        <v>0</v>
      </c>
      <c r="D86" s="27"/>
      <c r="E86" s="27"/>
      <c r="F86" s="25">
        <f t="shared" si="20"/>
        <v>0</v>
      </c>
      <c r="G86" s="27"/>
      <c r="H86" s="27"/>
    </row>
    <row r="87" spans="1:8" x14ac:dyDescent="0.2">
      <c r="A87" s="28" t="s">
        <v>148</v>
      </c>
      <c r="B87" s="25"/>
      <c r="C87" s="25">
        <f t="shared" si="19"/>
        <v>0</v>
      </c>
      <c r="D87" s="25">
        <f t="shared" ref="D87:E87" si="23">+D88+D89+D90</f>
        <v>0</v>
      </c>
      <c r="E87" s="25">
        <f t="shared" si="23"/>
        <v>0</v>
      </c>
      <c r="F87" s="25">
        <f t="shared" si="20"/>
        <v>0</v>
      </c>
      <c r="G87" s="25">
        <f t="shared" ref="G87:H87" si="24">+G88+G89+G90</f>
        <v>0</v>
      </c>
      <c r="H87" s="25">
        <f t="shared" si="24"/>
        <v>0</v>
      </c>
    </row>
    <row r="88" spans="1:8" x14ac:dyDescent="0.2">
      <c r="A88" s="27" t="s">
        <v>58</v>
      </c>
      <c r="B88" s="32" t="s">
        <v>111</v>
      </c>
      <c r="C88" s="25">
        <f t="shared" si="19"/>
        <v>0</v>
      </c>
      <c r="D88" s="27"/>
      <c r="E88" s="27"/>
      <c r="F88" s="25">
        <f t="shared" si="20"/>
        <v>0</v>
      </c>
      <c r="G88" s="27"/>
      <c r="H88" s="27"/>
    </row>
    <row r="89" spans="1:8" x14ac:dyDescent="0.2">
      <c r="A89" s="27" t="s">
        <v>59</v>
      </c>
      <c r="B89" s="32" t="s">
        <v>111</v>
      </c>
      <c r="C89" s="25">
        <f t="shared" si="19"/>
        <v>0</v>
      </c>
      <c r="D89" s="27"/>
      <c r="E89" s="27"/>
      <c r="F89" s="25">
        <f t="shared" si="20"/>
        <v>0</v>
      </c>
      <c r="G89" s="27"/>
      <c r="H89" s="27"/>
    </row>
    <row r="90" spans="1:8" x14ac:dyDescent="0.2">
      <c r="A90" s="27" t="s">
        <v>60</v>
      </c>
      <c r="B90" s="32" t="s">
        <v>111</v>
      </c>
      <c r="C90" s="25">
        <f t="shared" si="19"/>
        <v>0</v>
      </c>
      <c r="D90" s="27"/>
      <c r="E90" s="27"/>
      <c r="F90" s="25">
        <f t="shared" si="20"/>
        <v>0</v>
      </c>
      <c r="G90" s="27"/>
      <c r="H90" s="27"/>
    </row>
    <row r="91" spans="1:8" s="37" customFormat="1" x14ac:dyDescent="0.2">
      <c r="A91" s="28" t="s">
        <v>149</v>
      </c>
      <c r="B91" s="25">
        <v>876.28</v>
      </c>
      <c r="C91" s="25">
        <f t="shared" si="19"/>
        <v>79.53</v>
      </c>
      <c r="D91" s="25">
        <f t="shared" ref="D91:E91" si="25">+D92+D93+D94+D95+D96+D97+D98+D99+D100</f>
        <v>79.53</v>
      </c>
      <c r="E91" s="25">
        <f t="shared" si="25"/>
        <v>0</v>
      </c>
      <c r="F91" s="25">
        <f t="shared" si="20"/>
        <v>876.28</v>
      </c>
      <c r="G91" s="25">
        <f t="shared" ref="G91:H91" si="26">+G92+G93+G94+G95+G96+G97+G98+G99+G100</f>
        <v>876.28</v>
      </c>
      <c r="H91" s="25">
        <f t="shared" si="26"/>
        <v>0</v>
      </c>
    </row>
    <row r="92" spans="1:8" s="37" customFormat="1" x14ac:dyDescent="0.2">
      <c r="A92" s="27" t="s">
        <v>61</v>
      </c>
      <c r="B92" s="32" t="s">
        <v>111</v>
      </c>
      <c r="C92" s="25">
        <f t="shared" si="19"/>
        <v>0</v>
      </c>
      <c r="D92" s="27"/>
      <c r="E92" s="27"/>
      <c r="F92" s="25">
        <f t="shared" si="20"/>
        <v>0</v>
      </c>
      <c r="G92" s="27"/>
      <c r="H92" s="27"/>
    </row>
    <row r="93" spans="1:8" s="37" customFormat="1" x14ac:dyDescent="0.2">
      <c r="A93" s="27" t="s">
        <v>62</v>
      </c>
      <c r="B93" s="32" t="s">
        <v>111</v>
      </c>
      <c r="C93" s="25">
        <f t="shared" si="19"/>
        <v>0</v>
      </c>
      <c r="D93" s="27"/>
      <c r="E93" s="27"/>
      <c r="F93" s="25">
        <f t="shared" si="20"/>
        <v>0</v>
      </c>
      <c r="G93" s="27"/>
      <c r="H93" s="27"/>
    </row>
    <row r="94" spans="1:8" s="37" customFormat="1" x14ac:dyDescent="0.2">
      <c r="A94" s="27" t="s">
        <v>63</v>
      </c>
      <c r="B94" s="32" t="s">
        <v>111</v>
      </c>
      <c r="C94" s="25">
        <f t="shared" si="19"/>
        <v>0</v>
      </c>
      <c r="D94" s="27"/>
      <c r="E94" s="27"/>
      <c r="F94" s="25">
        <f t="shared" si="20"/>
        <v>0</v>
      </c>
      <c r="G94" s="27"/>
      <c r="H94" s="27"/>
    </row>
    <row r="95" spans="1:8" s="37" customFormat="1" x14ac:dyDescent="0.2">
      <c r="A95" s="27" t="s">
        <v>64</v>
      </c>
      <c r="B95" s="32" t="s">
        <v>111</v>
      </c>
      <c r="C95" s="25">
        <f t="shared" si="19"/>
        <v>0</v>
      </c>
      <c r="D95" s="27"/>
      <c r="E95" s="27"/>
      <c r="F95" s="25">
        <f t="shared" si="20"/>
        <v>0</v>
      </c>
      <c r="G95" s="27"/>
      <c r="H95" s="27"/>
    </row>
    <row r="96" spans="1:8" s="37" customFormat="1" x14ac:dyDescent="0.2">
      <c r="A96" s="27" t="s">
        <v>65</v>
      </c>
      <c r="B96" s="32" t="s">
        <v>111</v>
      </c>
      <c r="C96" s="25">
        <f t="shared" si="19"/>
        <v>79.53</v>
      </c>
      <c r="D96" s="27">
        <v>79.53</v>
      </c>
      <c r="E96" s="27"/>
      <c r="F96" s="25">
        <f t="shared" si="20"/>
        <v>876.28</v>
      </c>
      <c r="G96" s="27">
        <v>876.28</v>
      </c>
      <c r="H96" s="27"/>
    </row>
    <row r="97" spans="1:8" s="37" customFormat="1" x14ac:dyDescent="0.2">
      <c r="A97" s="27" t="s">
        <v>66</v>
      </c>
      <c r="B97" s="32" t="s">
        <v>111</v>
      </c>
      <c r="C97" s="25">
        <f t="shared" si="19"/>
        <v>0</v>
      </c>
      <c r="D97" s="27"/>
      <c r="E97" s="27"/>
      <c r="F97" s="25">
        <f t="shared" si="20"/>
        <v>0</v>
      </c>
      <c r="G97" s="27"/>
      <c r="H97" s="27"/>
    </row>
    <row r="98" spans="1:8" s="37" customFormat="1" x14ac:dyDescent="0.2">
      <c r="A98" s="27" t="s">
        <v>67</v>
      </c>
      <c r="B98" s="32" t="s">
        <v>111</v>
      </c>
      <c r="C98" s="25">
        <f t="shared" si="19"/>
        <v>0</v>
      </c>
      <c r="D98" s="27"/>
      <c r="E98" s="27"/>
      <c r="F98" s="25">
        <f t="shared" si="20"/>
        <v>0</v>
      </c>
      <c r="G98" s="27"/>
      <c r="H98" s="27"/>
    </row>
    <row r="99" spans="1:8" s="37" customFormat="1" x14ac:dyDescent="0.2">
      <c r="A99" s="27" t="s">
        <v>68</v>
      </c>
      <c r="B99" s="32" t="s">
        <v>111</v>
      </c>
      <c r="C99" s="25">
        <f t="shared" si="19"/>
        <v>0</v>
      </c>
      <c r="D99" s="27"/>
      <c r="E99" s="27"/>
      <c r="F99" s="25">
        <f t="shared" si="20"/>
        <v>0</v>
      </c>
      <c r="G99" s="27"/>
      <c r="H99" s="27"/>
    </row>
    <row r="100" spans="1:8" s="37" customFormat="1" x14ac:dyDescent="0.2">
      <c r="A100" s="27" t="s">
        <v>69</v>
      </c>
      <c r="B100" s="32" t="s">
        <v>111</v>
      </c>
      <c r="C100" s="25">
        <f t="shared" si="19"/>
        <v>0</v>
      </c>
      <c r="D100" s="27"/>
      <c r="E100" s="27"/>
      <c r="F100" s="25">
        <f t="shared" si="20"/>
        <v>0</v>
      </c>
      <c r="G100" s="27"/>
      <c r="H100" s="27"/>
    </row>
    <row r="101" spans="1:8" x14ac:dyDescent="0.2">
      <c r="A101" s="28" t="s">
        <v>150</v>
      </c>
      <c r="B101" s="25"/>
      <c r="C101" s="25">
        <f t="shared" si="19"/>
        <v>0</v>
      </c>
      <c r="D101" s="27"/>
      <c r="E101" s="27"/>
      <c r="F101" s="25">
        <f t="shared" si="20"/>
        <v>0</v>
      </c>
      <c r="G101" s="27"/>
      <c r="H101" s="27"/>
    </row>
    <row r="102" spans="1:8" x14ac:dyDescent="0.2">
      <c r="A102" s="28" t="s">
        <v>151</v>
      </c>
      <c r="B102" s="25"/>
      <c r="C102" s="25">
        <f t="shared" si="19"/>
        <v>0</v>
      </c>
      <c r="D102" s="25">
        <f t="shared" ref="D102:E102" si="27">+D103+D104+D105+D106+D107+D108+D109+D110+D111+D112+D113+D114+D115+D116</f>
        <v>0</v>
      </c>
      <c r="E102" s="25">
        <f t="shared" si="27"/>
        <v>0</v>
      </c>
      <c r="F102" s="25">
        <f t="shared" si="20"/>
        <v>0</v>
      </c>
      <c r="G102" s="25">
        <f t="shared" ref="G102:H102" si="28">+G103+G104+G105+G106+G107+G108+G109+G110+G111+G112+G113+G114+G115+G116</f>
        <v>0</v>
      </c>
      <c r="H102" s="25">
        <f t="shared" si="28"/>
        <v>0</v>
      </c>
    </row>
    <row r="103" spans="1:8" x14ac:dyDescent="0.2">
      <c r="A103" s="27" t="s">
        <v>70</v>
      </c>
      <c r="B103" s="32" t="s">
        <v>111</v>
      </c>
      <c r="C103" s="25">
        <f t="shared" si="19"/>
        <v>0</v>
      </c>
      <c r="D103" s="27"/>
      <c r="E103" s="27"/>
      <c r="F103" s="25">
        <f t="shared" si="20"/>
        <v>0</v>
      </c>
      <c r="G103" s="27"/>
      <c r="H103" s="27"/>
    </row>
    <row r="104" spans="1:8" x14ac:dyDescent="0.2">
      <c r="A104" s="27" t="s">
        <v>71</v>
      </c>
      <c r="B104" s="32" t="s">
        <v>111</v>
      </c>
      <c r="C104" s="25">
        <f t="shared" si="19"/>
        <v>0</v>
      </c>
      <c r="D104" s="27"/>
      <c r="E104" s="27"/>
      <c r="F104" s="25">
        <f t="shared" si="20"/>
        <v>0</v>
      </c>
      <c r="G104" s="27"/>
      <c r="H104" s="27"/>
    </row>
    <row r="105" spans="1:8" x14ac:dyDescent="0.2">
      <c r="A105" s="27" t="s">
        <v>72</v>
      </c>
      <c r="B105" s="32" t="s">
        <v>111</v>
      </c>
      <c r="C105" s="25">
        <f t="shared" si="19"/>
        <v>0</v>
      </c>
      <c r="D105" s="27"/>
      <c r="E105" s="27"/>
      <c r="F105" s="25">
        <f t="shared" si="20"/>
        <v>0</v>
      </c>
      <c r="G105" s="27"/>
      <c r="H105" s="27"/>
    </row>
    <row r="106" spans="1:8" x14ac:dyDescent="0.2">
      <c r="A106" s="27" t="s">
        <v>73</v>
      </c>
      <c r="B106" s="32" t="s">
        <v>111</v>
      </c>
      <c r="C106" s="25">
        <f t="shared" si="19"/>
        <v>0</v>
      </c>
      <c r="D106" s="27"/>
      <c r="E106" s="27"/>
      <c r="F106" s="25">
        <f t="shared" si="20"/>
        <v>0</v>
      </c>
      <c r="G106" s="27"/>
      <c r="H106" s="27"/>
    </row>
    <row r="107" spans="1:8" x14ac:dyDescent="0.2">
      <c r="A107" s="27" t="s">
        <v>74</v>
      </c>
      <c r="B107" s="32" t="s">
        <v>111</v>
      </c>
      <c r="C107" s="25">
        <f t="shared" si="19"/>
        <v>0</v>
      </c>
      <c r="D107" s="27"/>
      <c r="E107" s="27"/>
      <c r="F107" s="25">
        <f t="shared" si="20"/>
        <v>0</v>
      </c>
      <c r="G107" s="27"/>
      <c r="H107" s="27"/>
    </row>
    <row r="108" spans="1:8" x14ac:dyDescent="0.2">
      <c r="A108" s="38" t="s">
        <v>75</v>
      </c>
      <c r="B108" s="32" t="s">
        <v>111</v>
      </c>
      <c r="C108" s="25">
        <f t="shared" si="19"/>
        <v>0</v>
      </c>
      <c r="D108" s="27"/>
      <c r="E108" s="27"/>
      <c r="F108" s="25">
        <f t="shared" si="20"/>
        <v>0</v>
      </c>
      <c r="G108" s="27"/>
      <c r="H108" s="27"/>
    </row>
    <row r="109" spans="1:8" x14ac:dyDescent="0.2">
      <c r="A109" s="38" t="s">
        <v>76</v>
      </c>
      <c r="B109" s="32" t="s">
        <v>111</v>
      </c>
      <c r="C109" s="25">
        <f t="shared" si="19"/>
        <v>0</v>
      </c>
      <c r="D109" s="27"/>
      <c r="E109" s="27"/>
      <c r="F109" s="25">
        <f t="shared" si="20"/>
        <v>0</v>
      </c>
      <c r="G109" s="27"/>
      <c r="H109" s="27"/>
    </row>
    <row r="110" spans="1:8" s="37" customFormat="1" x14ac:dyDescent="0.2">
      <c r="A110" s="39" t="s">
        <v>77</v>
      </c>
      <c r="B110" s="32" t="s">
        <v>111</v>
      </c>
      <c r="C110" s="25">
        <f t="shared" si="19"/>
        <v>0</v>
      </c>
      <c r="D110" s="27"/>
      <c r="E110" s="27"/>
      <c r="F110" s="25">
        <f t="shared" si="20"/>
        <v>0</v>
      </c>
      <c r="G110" s="27"/>
      <c r="H110" s="27"/>
    </row>
    <row r="111" spans="1:8" s="37" customFormat="1" x14ac:dyDescent="0.2">
      <c r="A111" s="39" t="s">
        <v>78</v>
      </c>
      <c r="B111" s="32" t="s">
        <v>111</v>
      </c>
      <c r="C111" s="25">
        <f t="shared" si="19"/>
        <v>0</v>
      </c>
      <c r="D111" s="27"/>
      <c r="E111" s="27"/>
      <c r="F111" s="25">
        <f t="shared" si="20"/>
        <v>0</v>
      </c>
      <c r="G111" s="27"/>
      <c r="H111" s="27"/>
    </row>
    <row r="112" spans="1:8" s="37" customFormat="1" x14ac:dyDescent="0.2">
      <c r="A112" s="39" t="s">
        <v>79</v>
      </c>
      <c r="B112" s="32" t="s">
        <v>111</v>
      </c>
      <c r="C112" s="25">
        <f t="shared" si="19"/>
        <v>0</v>
      </c>
      <c r="D112" s="27"/>
      <c r="E112" s="27"/>
      <c r="F112" s="25">
        <f t="shared" si="20"/>
        <v>0</v>
      </c>
      <c r="G112" s="27"/>
      <c r="H112" s="27"/>
    </row>
    <row r="113" spans="1:8" s="37" customFormat="1" ht="25.5" x14ac:dyDescent="0.2">
      <c r="A113" s="39" t="s">
        <v>80</v>
      </c>
      <c r="B113" s="32" t="s">
        <v>111</v>
      </c>
      <c r="C113" s="25">
        <f t="shared" si="19"/>
        <v>0</v>
      </c>
      <c r="D113" s="27"/>
      <c r="E113" s="27"/>
      <c r="F113" s="25">
        <f t="shared" si="20"/>
        <v>0</v>
      </c>
      <c r="G113" s="27"/>
      <c r="H113" s="27"/>
    </row>
    <row r="114" spans="1:8" s="37" customFormat="1" x14ac:dyDescent="0.2">
      <c r="A114" s="39" t="s">
        <v>81</v>
      </c>
      <c r="B114" s="32" t="s">
        <v>111</v>
      </c>
      <c r="C114" s="25">
        <f t="shared" si="19"/>
        <v>0</v>
      </c>
      <c r="D114" s="27"/>
      <c r="E114" s="27"/>
      <c r="F114" s="25">
        <f t="shared" si="20"/>
        <v>0</v>
      </c>
      <c r="G114" s="27"/>
      <c r="H114" s="27"/>
    </row>
    <row r="115" spans="1:8" s="37" customFormat="1" x14ac:dyDescent="0.2">
      <c r="A115" s="39" t="s">
        <v>82</v>
      </c>
      <c r="B115" s="32" t="s">
        <v>111</v>
      </c>
      <c r="C115" s="25">
        <f t="shared" si="19"/>
        <v>0</v>
      </c>
      <c r="D115" s="27"/>
      <c r="E115" s="27"/>
      <c r="F115" s="25">
        <f t="shared" si="20"/>
        <v>0</v>
      </c>
      <c r="G115" s="27"/>
      <c r="H115" s="27"/>
    </row>
    <row r="116" spans="1:8" s="37" customFormat="1" x14ac:dyDescent="0.2">
      <c r="A116" s="39" t="s">
        <v>83</v>
      </c>
      <c r="B116" s="32" t="s">
        <v>111</v>
      </c>
      <c r="C116" s="25">
        <f t="shared" si="19"/>
        <v>0</v>
      </c>
      <c r="D116" s="27"/>
      <c r="E116" s="27"/>
      <c r="F116" s="25">
        <f t="shared" si="20"/>
        <v>0</v>
      </c>
      <c r="G116" s="27"/>
      <c r="H116" s="27"/>
    </row>
    <row r="117" spans="1:8" s="37" customFormat="1" x14ac:dyDescent="0.2">
      <c r="A117" s="28" t="s">
        <v>152</v>
      </c>
      <c r="B117" s="25">
        <f>+B118+B119</f>
        <v>0</v>
      </c>
      <c r="C117" s="25">
        <f t="shared" si="19"/>
        <v>0</v>
      </c>
      <c r="D117" s="25">
        <f t="shared" ref="D117:E117" si="29">+D118+D119</f>
        <v>0</v>
      </c>
      <c r="E117" s="25">
        <f t="shared" si="29"/>
        <v>0</v>
      </c>
      <c r="F117" s="25">
        <f t="shared" si="20"/>
        <v>0</v>
      </c>
      <c r="G117" s="25">
        <f>+G118+G119</f>
        <v>0</v>
      </c>
      <c r="H117" s="25">
        <f>+H118+H119</f>
        <v>0</v>
      </c>
    </row>
    <row r="118" spans="1:8" s="37" customFormat="1" x14ac:dyDescent="0.2">
      <c r="A118" s="39" t="s">
        <v>112</v>
      </c>
      <c r="B118" s="30"/>
      <c r="C118" s="25">
        <f t="shared" si="19"/>
        <v>0</v>
      </c>
      <c r="D118" s="27"/>
      <c r="E118" s="27"/>
      <c r="F118" s="25">
        <f t="shared" si="20"/>
        <v>0</v>
      </c>
      <c r="G118" s="27"/>
      <c r="H118" s="27"/>
    </row>
    <row r="119" spans="1:8" s="37" customFormat="1" x14ac:dyDescent="0.2">
      <c r="A119" s="39" t="s">
        <v>113</v>
      </c>
      <c r="B119" s="30"/>
      <c r="C119" s="25">
        <f t="shared" si="19"/>
        <v>0</v>
      </c>
      <c r="D119" s="27"/>
      <c r="E119" s="27"/>
      <c r="F119" s="25">
        <f t="shared" si="20"/>
        <v>0</v>
      </c>
      <c r="G119" s="27"/>
      <c r="H119" s="27"/>
    </row>
    <row r="120" spans="1:8" s="37" customFormat="1" ht="26.25" customHeight="1" x14ac:dyDescent="0.2">
      <c r="A120" s="28" t="s">
        <v>153</v>
      </c>
      <c r="B120" s="25">
        <f t="shared" ref="B120" si="30">+B121+B133+B138+B139</f>
        <v>0</v>
      </c>
      <c r="C120" s="25">
        <f t="shared" si="19"/>
        <v>0</v>
      </c>
      <c r="D120" s="25">
        <f t="shared" ref="D120:E120" si="31">+D121+D133+D138+D139</f>
        <v>0</v>
      </c>
      <c r="E120" s="25">
        <f t="shared" si="31"/>
        <v>0</v>
      </c>
      <c r="F120" s="25">
        <f t="shared" si="20"/>
        <v>0</v>
      </c>
      <c r="G120" s="25">
        <f t="shared" ref="G120:H120" si="32">+G121+G133+G138+G139</f>
        <v>0</v>
      </c>
      <c r="H120" s="25">
        <f t="shared" si="32"/>
        <v>0</v>
      </c>
    </row>
    <row r="121" spans="1:8" s="37" customFormat="1" x14ac:dyDescent="0.2">
      <c r="A121" s="40" t="s">
        <v>154</v>
      </c>
      <c r="B121" s="25">
        <f t="shared" ref="B121" si="33">+B124+B122</f>
        <v>0</v>
      </c>
      <c r="C121" s="25">
        <f t="shared" si="19"/>
        <v>0</v>
      </c>
      <c r="D121" s="25">
        <f t="shared" ref="D121:E121" si="34">+D124+D122</f>
        <v>0</v>
      </c>
      <c r="E121" s="25">
        <f t="shared" si="34"/>
        <v>0</v>
      </c>
      <c r="F121" s="25">
        <f t="shared" si="20"/>
        <v>0</v>
      </c>
      <c r="G121" s="25">
        <f t="shared" ref="G121:H121" si="35">+G124+G122</f>
        <v>0</v>
      </c>
      <c r="H121" s="25">
        <f t="shared" si="35"/>
        <v>0</v>
      </c>
    </row>
    <row r="122" spans="1:8" s="37" customFormat="1" x14ac:dyDescent="0.2">
      <c r="A122" s="40" t="s">
        <v>114</v>
      </c>
      <c r="B122" s="25"/>
      <c r="C122" s="25">
        <f t="shared" si="19"/>
        <v>0</v>
      </c>
      <c r="D122" s="25">
        <f t="shared" ref="D122:H122" si="36">+D123</f>
        <v>0</v>
      </c>
      <c r="E122" s="25">
        <f t="shared" si="36"/>
        <v>0</v>
      </c>
      <c r="F122" s="25">
        <f t="shared" si="20"/>
        <v>0</v>
      </c>
      <c r="G122" s="25">
        <f t="shared" si="36"/>
        <v>0</v>
      </c>
      <c r="H122" s="25">
        <f t="shared" si="36"/>
        <v>0</v>
      </c>
    </row>
    <row r="123" spans="1:8" s="37" customFormat="1" x14ac:dyDescent="0.2">
      <c r="A123" s="41" t="s">
        <v>85</v>
      </c>
      <c r="B123" s="32" t="s">
        <v>111</v>
      </c>
      <c r="C123" s="25">
        <f t="shared" si="19"/>
        <v>0</v>
      </c>
      <c r="D123" s="27"/>
      <c r="E123" s="27"/>
      <c r="F123" s="25">
        <f t="shared" si="20"/>
        <v>0</v>
      </c>
      <c r="G123" s="27"/>
      <c r="H123" s="27"/>
    </row>
    <row r="124" spans="1:8" s="37" customFormat="1" x14ac:dyDescent="0.2">
      <c r="A124" s="40" t="s">
        <v>115</v>
      </c>
      <c r="B124" s="25"/>
      <c r="C124" s="25">
        <f t="shared" si="19"/>
        <v>0</v>
      </c>
      <c r="D124" s="25">
        <f t="shared" ref="D124:E124" si="37">+D125+D126+D127+D128+D129++D130+D131+D132</f>
        <v>0</v>
      </c>
      <c r="E124" s="25">
        <f t="shared" si="37"/>
        <v>0</v>
      </c>
      <c r="F124" s="25">
        <f t="shared" si="20"/>
        <v>0</v>
      </c>
      <c r="G124" s="25">
        <f t="shared" ref="G124:H124" si="38">+G125+G126+G127+G128+G129++G130+G131+G132</f>
        <v>0</v>
      </c>
      <c r="H124" s="25">
        <f t="shared" si="38"/>
        <v>0</v>
      </c>
    </row>
    <row r="125" spans="1:8" s="37" customFormat="1" x14ac:dyDescent="0.2">
      <c r="A125" s="41" t="s">
        <v>84</v>
      </c>
      <c r="B125" s="32" t="s">
        <v>111</v>
      </c>
      <c r="C125" s="25">
        <f t="shared" si="19"/>
        <v>0</v>
      </c>
      <c r="D125" s="27"/>
      <c r="E125" s="27"/>
      <c r="F125" s="25">
        <f t="shared" si="20"/>
        <v>0</v>
      </c>
      <c r="G125" s="27"/>
      <c r="H125" s="27"/>
    </row>
    <row r="126" spans="1:8" s="37" customFormat="1" x14ac:dyDescent="0.2">
      <c r="A126" s="41" t="s">
        <v>86</v>
      </c>
      <c r="B126" s="32" t="s">
        <v>111</v>
      </c>
      <c r="C126" s="25">
        <f t="shared" si="19"/>
        <v>0</v>
      </c>
      <c r="D126" s="27"/>
      <c r="E126" s="27"/>
      <c r="F126" s="25">
        <f t="shared" si="20"/>
        <v>0</v>
      </c>
      <c r="G126" s="27"/>
      <c r="H126" s="27"/>
    </row>
    <row r="127" spans="1:8" s="37" customFormat="1" x14ac:dyDescent="0.2">
      <c r="A127" s="41" t="s">
        <v>87</v>
      </c>
      <c r="B127" s="32" t="s">
        <v>111</v>
      </c>
      <c r="C127" s="25">
        <f t="shared" si="19"/>
        <v>0</v>
      </c>
      <c r="D127" s="27"/>
      <c r="E127" s="27"/>
      <c r="F127" s="25">
        <f t="shared" si="20"/>
        <v>0</v>
      </c>
      <c r="G127" s="27"/>
      <c r="H127" s="27"/>
    </row>
    <row r="128" spans="1:8" s="37" customFormat="1" x14ac:dyDescent="0.2">
      <c r="A128" s="41" t="s">
        <v>88</v>
      </c>
      <c r="B128" s="32" t="s">
        <v>111</v>
      </c>
      <c r="C128" s="25">
        <f t="shared" si="19"/>
        <v>0</v>
      </c>
      <c r="D128" s="27"/>
      <c r="E128" s="27"/>
      <c r="F128" s="25">
        <f t="shared" si="20"/>
        <v>0</v>
      </c>
      <c r="G128" s="27"/>
      <c r="H128" s="27"/>
    </row>
    <row r="129" spans="1:8" s="37" customFormat="1" x14ac:dyDescent="0.2">
      <c r="A129" s="41" t="s">
        <v>89</v>
      </c>
      <c r="B129" s="32" t="s">
        <v>111</v>
      </c>
      <c r="C129" s="25">
        <f t="shared" si="19"/>
        <v>0</v>
      </c>
      <c r="D129" s="27"/>
      <c r="E129" s="27"/>
      <c r="F129" s="25">
        <f t="shared" si="20"/>
        <v>0</v>
      </c>
      <c r="G129" s="27"/>
      <c r="H129" s="27"/>
    </row>
    <row r="130" spans="1:8" s="37" customFormat="1" x14ac:dyDescent="0.2">
      <c r="A130" s="41" t="s">
        <v>90</v>
      </c>
      <c r="B130" s="32" t="s">
        <v>111</v>
      </c>
      <c r="C130" s="25">
        <f t="shared" si="19"/>
        <v>0</v>
      </c>
      <c r="D130" s="27"/>
      <c r="E130" s="27"/>
      <c r="F130" s="25">
        <f t="shared" si="20"/>
        <v>0</v>
      </c>
      <c r="G130" s="27"/>
      <c r="H130" s="27"/>
    </row>
    <row r="131" spans="1:8" s="37" customFormat="1" x14ac:dyDescent="0.2">
      <c r="A131" s="41" t="s">
        <v>91</v>
      </c>
      <c r="B131" s="32" t="s">
        <v>111</v>
      </c>
      <c r="C131" s="25">
        <f t="shared" si="19"/>
        <v>0</v>
      </c>
      <c r="D131" s="27"/>
      <c r="E131" s="27"/>
      <c r="F131" s="25">
        <f t="shared" si="20"/>
        <v>0</v>
      </c>
      <c r="G131" s="27"/>
      <c r="H131" s="27"/>
    </row>
    <row r="132" spans="1:8" s="37" customFormat="1" x14ac:dyDescent="0.2">
      <c r="A132" s="41" t="s">
        <v>92</v>
      </c>
      <c r="B132" s="32" t="s">
        <v>111</v>
      </c>
      <c r="C132" s="25">
        <f t="shared" si="19"/>
        <v>0</v>
      </c>
      <c r="D132" s="27"/>
      <c r="E132" s="27"/>
      <c r="F132" s="25">
        <f t="shared" si="20"/>
        <v>0</v>
      </c>
      <c r="G132" s="27"/>
      <c r="H132" s="27"/>
    </row>
    <row r="133" spans="1:8" s="37" customFormat="1" ht="25.5" x14ac:dyDescent="0.2">
      <c r="A133" s="40" t="s">
        <v>155</v>
      </c>
      <c r="B133" s="25"/>
      <c r="C133" s="25">
        <f>+D133+E133</f>
        <v>0</v>
      </c>
      <c r="D133" s="25">
        <f>+D134+D135+D136+D137</f>
        <v>0</v>
      </c>
      <c r="E133" s="25">
        <f>+E134+E135+E136+E137</f>
        <v>0</v>
      </c>
      <c r="F133" s="25">
        <f t="shared" si="20"/>
        <v>0</v>
      </c>
      <c r="G133" s="25">
        <f t="shared" ref="G133:H133" si="39">+G134+G135+G136+G137</f>
        <v>0</v>
      </c>
      <c r="H133" s="25">
        <f t="shared" si="39"/>
        <v>0</v>
      </c>
    </row>
    <row r="134" spans="1:8" s="37" customFormat="1" x14ac:dyDescent="0.2">
      <c r="A134" s="41" t="s">
        <v>93</v>
      </c>
      <c r="B134" s="32" t="s">
        <v>111</v>
      </c>
      <c r="C134" s="25">
        <f t="shared" si="19"/>
        <v>0</v>
      </c>
      <c r="D134" s="27"/>
      <c r="E134" s="27"/>
      <c r="F134" s="25">
        <f t="shared" si="20"/>
        <v>0</v>
      </c>
      <c r="G134" s="27"/>
      <c r="H134" s="27"/>
    </row>
    <row r="135" spans="1:8" s="37" customFormat="1" x14ac:dyDescent="0.2">
      <c r="A135" s="41" t="s">
        <v>94</v>
      </c>
      <c r="B135" s="32" t="s">
        <v>111</v>
      </c>
      <c r="C135" s="25">
        <f t="shared" si="19"/>
        <v>0</v>
      </c>
      <c r="D135" s="27"/>
      <c r="E135" s="27"/>
      <c r="F135" s="25">
        <f t="shared" si="20"/>
        <v>0</v>
      </c>
      <c r="G135" s="27"/>
      <c r="H135" s="27"/>
    </row>
    <row r="136" spans="1:8" s="37" customFormat="1" ht="25.5" x14ac:dyDescent="0.2">
      <c r="A136" s="41" t="s">
        <v>95</v>
      </c>
      <c r="B136" s="32" t="s">
        <v>111</v>
      </c>
      <c r="C136" s="25">
        <f t="shared" si="19"/>
        <v>0</v>
      </c>
      <c r="D136" s="27"/>
      <c r="E136" s="27"/>
      <c r="F136" s="25">
        <f t="shared" si="20"/>
        <v>0</v>
      </c>
      <c r="G136" s="27"/>
      <c r="H136" s="27"/>
    </row>
    <row r="137" spans="1:8" s="37" customFormat="1" x14ac:dyDescent="0.2">
      <c r="A137" s="41" t="s">
        <v>129</v>
      </c>
      <c r="B137" s="32" t="s">
        <v>111</v>
      </c>
      <c r="C137" s="25">
        <f t="shared" si="19"/>
        <v>0</v>
      </c>
      <c r="D137" s="27"/>
      <c r="E137" s="27"/>
      <c r="F137" s="25">
        <f t="shared" si="20"/>
        <v>0</v>
      </c>
      <c r="G137" s="27"/>
      <c r="H137" s="27"/>
    </row>
    <row r="138" spans="1:8" s="37" customFormat="1" x14ac:dyDescent="0.2">
      <c r="A138" s="40" t="s">
        <v>96</v>
      </c>
      <c r="B138" s="25"/>
      <c r="C138" s="25">
        <f t="shared" si="19"/>
        <v>0</v>
      </c>
      <c r="D138" s="27"/>
      <c r="E138" s="27"/>
      <c r="F138" s="25">
        <f t="shared" si="20"/>
        <v>0</v>
      </c>
      <c r="G138" s="27"/>
      <c r="H138" s="27"/>
    </row>
    <row r="139" spans="1:8" s="37" customFormat="1" x14ac:dyDescent="0.2">
      <c r="A139" s="40" t="s">
        <v>97</v>
      </c>
      <c r="B139" s="25"/>
      <c r="C139" s="25">
        <f t="shared" si="19"/>
        <v>0</v>
      </c>
      <c r="D139" s="27"/>
      <c r="E139" s="27"/>
      <c r="F139" s="25">
        <f t="shared" si="20"/>
        <v>0</v>
      </c>
      <c r="G139" s="27"/>
      <c r="H139" s="27"/>
    </row>
    <row r="140" spans="1:8" s="37" customFormat="1" x14ac:dyDescent="0.2">
      <c r="A140" s="42" t="s">
        <v>98</v>
      </c>
      <c r="B140" s="25">
        <v>18344.41</v>
      </c>
      <c r="C140" s="25">
        <f t="shared" si="19"/>
        <v>1512.28</v>
      </c>
      <c r="D140" s="27">
        <v>208.47</v>
      </c>
      <c r="E140" s="27">
        <v>1303.81</v>
      </c>
      <c r="F140" s="25">
        <f t="shared" si="20"/>
        <v>18344.41</v>
      </c>
      <c r="G140" s="27">
        <v>2016.51</v>
      </c>
      <c r="H140" s="27">
        <v>16327.9</v>
      </c>
    </row>
    <row r="141" spans="1:8" s="37" customFormat="1" ht="27.75" x14ac:dyDescent="0.25">
      <c r="A141" s="28" t="s">
        <v>156</v>
      </c>
      <c r="B141" s="25">
        <f>+B142+B143+B145+B144</f>
        <v>8126.9</v>
      </c>
      <c r="C141" s="25">
        <f t="shared" ref="C141:H141" si="40">+C142+C143+C145+C144</f>
        <v>367.71000000000004</v>
      </c>
      <c r="D141" s="25">
        <f t="shared" si="40"/>
        <v>81.03</v>
      </c>
      <c r="E141" s="25">
        <f t="shared" si="40"/>
        <v>286.68</v>
      </c>
      <c r="F141" s="25">
        <f t="shared" si="40"/>
        <v>8126.9</v>
      </c>
      <c r="G141" s="25">
        <f t="shared" si="40"/>
        <v>4084.36</v>
      </c>
      <c r="H141" s="25">
        <f t="shared" si="40"/>
        <v>4042.54</v>
      </c>
    </row>
    <row r="142" spans="1:8" s="37" customFormat="1" x14ac:dyDescent="0.2">
      <c r="A142" s="41" t="s">
        <v>100</v>
      </c>
      <c r="B142" s="25">
        <v>8126.9</v>
      </c>
      <c r="C142" s="25">
        <f t="shared" si="19"/>
        <v>367.71000000000004</v>
      </c>
      <c r="D142" s="27">
        <v>81.03</v>
      </c>
      <c r="E142" s="27">
        <v>286.68</v>
      </c>
      <c r="F142" s="25">
        <f t="shared" ref="F142:F145" si="41">+G142+H142</f>
        <v>8126.9</v>
      </c>
      <c r="G142" s="27">
        <v>4084.36</v>
      </c>
      <c r="H142" s="27">
        <v>4042.54</v>
      </c>
    </row>
    <row r="143" spans="1:8" s="37" customFormat="1" x14ac:dyDescent="0.2">
      <c r="A143" s="41" t="s">
        <v>127</v>
      </c>
      <c r="B143" s="25"/>
      <c r="C143" s="25">
        <f t="shared" si="19"/>
        <v>0</v>
      </c>
      <c r="D143" s="27"/>
      <c r="E143" s="27"/>
      <c r="F143" s="25">
        <f t="shared" si="41"/>
        <v>0</v>
      </c>
      <c r="G143" s="27"/>
      <c r="H143" s="27"/>
    </row>
    <row r="144" spans="1:8" s="37" customFormat="1" x14ac:dyDescent="0.2">
      <c r="A144" s="41" t="s">
        <v>128</v>
      </c>
      <c r="B144" s="25"/>
      <c r="C144" s="25">
        <f t="shared" si="19"/>
        <v>0</v>
      </c>
      <c r="D144" s="27"/>
      <c r="E144" s="27"/>
      <c r="F144" s="25">
        <f t="shared" si="41"/>
        <v>0</v>
      </c>
      <c r="G144" s="27"/>
      <c r="H144" s="27"/>
    </row>
    <row r="145" spans="1:8" s="37" customFormat="1" x14ac:dyDescent="0.2">
      <c r="A145" s="41" t="s">
        <v>123</v>
      </c>
      <c r="B145" s="25"/>
      <c r="C145" s="25">
        <f t="shared" si="19"/>
        <v>0</v>
      </c>
      <c r="D145" s="27"/>
      <c r="E145" s="27"/>
      <c r="F145" s="25">
        <f t="shared" si="41"/>
        <v>0</v>
      </c>
      <c r="G145" s="27"/>
      <c r="H145" s="27"/>
    </row>
    <row r="146" spans="1:8" s="37" customFormat="1" x14ac:dyDescent="0.2">
      <c r="A146" s="43" t="s">
        <v>99</v>
      </c>
      <c r="B146" s="25">
        <f t="shared" ref="B146" si="42">+B12+B19+B32+B35+B69+B70+B82+B87+B91+B101+B102+B117+B120+B140</f>
        <v>102146.81000000001</v>
      </c>
      <c r="C146" s="25">
        <f t="shared" ref="C146:H146" si="43">+C12+C19+C32+C35+C69+C70+C82+C87+C91+C101+C102+C117+C120+C140</f>
        <v>8169.94</v>
      </c>
      <c r="D146" s="25">
        <f t="shared" si="43"/>
        <v>681.21</v>
      </c>
      <c r="E146" s="25">
        <f t="shared" si="43"/>
        <v>7488.73</v>
      </c>
      <c r="F146" s="25">
        <f t="shared" si="43"/>
        <v>102146.80000000002</v>
      </c>
      <c r="G146" s="25">
        <f t="shared" si="43"/>
        <v>12629.42</v>
      </c>
      <c r="H146" s="25">
        <f t="shared" si="43"/>
        <v>89517.38</v>
      </c>
    </row>
    <row r="147" spans="1:8" s="37" customFormat="1" ht="12.75" customHeight="1" x14ac:dyDescent="0.2">
      <c r="A147" s="42" t="s">
        <v>101</v>
      </c>
      <c r="B147" s="25">
        <f t="shared" ref="B147" si="44">B13+B20+B32+B39+B69+B70+B118+B87</f>
        <v>76042.960000000006</v>
      </c>
      <c r="C147" s="25">
        <f t="shared" ref="C147" si="45">C13+C20+C32+C39+C69+C70+C118+C87</f>
        <v>6036.4400000000005</v>
      </c>
      <c r="D147" s="25">
        <f>D13+D20+D32+D39+D69+D70+D118+D87</f>
        <v>76.449999999999989</v>
      </c>
      <c r="E147" s="25">
        <f>E13+E20+E32+E39+E69+E70+E118+E87</f>
        <v>5959.9900000000007</v>
      </c>
      <c r="F147" s="25">
        <f t="shared" ref="F147:H147" si="46">F13+F20+F32+F39+F69+F70+F118+F87</f>
        <v>76042.950000000012</v>
      </c>
      <c r="G147" s="25">
        <f t="shared" si="46"/>
        <v>5447.7500000000009</v>
      </c>
      <c r="H147" s="25">
        <f t="shared" si="46"/>
        <v>70595.200000000012</v>
      </c>
    </row>
    <row r="148" spans="1:8" s="37" customFormat="1" x14ac:dyDescent="0.2">
      <c r="A148" s="42" t="s">
        <v>102</v>
      </c>
      <c r="B148" s="25">
        <f t="shared" ref="B148" si="47">B15++B21+B25+B82+B91+B101+B102+B119+B120-B122+B36</f>
        <v>4288.4000000000005</v>
      </c>
      <c r="C148" s="25">
        <f t="shared" ref="C148:H148" si="48">C15++C21+C25+C82+C91+C101+C102+C119+C120-C122+C36</f>
        <v>307.62</v>
      </c>
      <c r="D148" s="25">
        <f t="shared" si="48"/>
        <v>82.69</v>
      </c>
      <c r="E148" s="25">
        <f t="shared" si="48"/>
        <v>224.92999999999998</v>
      </c>
      <c r="F148" s="25">
        <f t="shared" si="48"/>
        <v>4288.4000000000005</v>
      </c>
      <c r="G148" s="25">
        <f t="shared" si="48"/>
        <v>1694.12</v>
      </c>
      <c r="H148" s="25">
        <f t="shared" si="48"/>
        <v>2594.2800000000002</v>
      </c>
    </row>
    <row r="149" spans="1:8" x14ac:dyDescent="0.2">
      <c r="A149" s="44"/>
      <c r="B149" s="45"/>
    </row>
    <row r="150" spans="1:8" x14ac:dyDescent="0.2">
      <c r="A150" s="10" t="s">
        <v>132</v>
      </c>
      <c r="B150" s="19"/>
    </row>
    <row r="151" spans="1:8" x14ac:dyDescent="0.2">
      <c r="B151" s="19"/>
    </row>
    <row r="152" spans="1:8" x14ac:dyDescent="0.2">
      <c r="B152" s="20"/>
    </row>
    <row r="153" spans="1:8" x14ac:dyDescent="0.2">
      <c r="B153" s="20"/>
    </row>
    <row r="154" spans="1:8" x14ac:dyDescent="0.2">
      <c r="A154" s="6" t="s">
        <v>133</v>
      </c>
      <c r="B154" s="19"/>
      <c r="C154" s="6" t="s">
        <v>134</v>
      </c>
      <c r="D154" s="6"/>
    </row>
    <row r="155" spans="1:8" x14ac:dyDescent="0.2">
      <c r="A155" s="10" t="s">
        <v>135</v>
      </c>
      <c r="B155" s="19"/>
      <c r="C155" s="6" t="s">
        <v>136</v>
      </c>
      <c r="D155" s="6"/>
    </row>
    <row r="156" spans="1:8" x14ac:dyDescent="0.2">
      <c r="A156" s="6"/>
      <c r="B156" s="19"/>
      <c r="C156" s="6"/>
      <c r="D156" s="6"/>
    </row>
    <row r="157" spans="1:8" x14ac:dyDescent="0.2">
      <c r="A157" s="6"/>
      <c r="B157" s="19"/>
      <c r="C157" s="6"/>
      <c r="D157" s="6"/>
    </row>
    <row r="158" spans="1:8" x14ac:dyDescent="0.2">
      <c r="A158" s="6"/>
      <c r="B158" s="19"/>
      <c r="C158" s="6"/>
      <c r="D158" s="6"/>
    </row>
    <row r="159" spans="1:8" x14ac:dyDescent="0.2">
      <c r="A159" s="6"/>
      <c r="B159" s="19"/>
      <c r="C159" s="6"/>
      <c r="D159" s="6"/>
    </row>
    <row r="160" spans="1:8" x14ac:dyDescent="0.2">
      <c r="A160" s="6"/>
      <c r="B160" s="19"/>
      <c r="C160" s="6" t="s">
        <v>137</v>
      </c>
      <c r="D160" s="6"/>
    </row>
    <row r="161" spans="1:5" x14ac:dyDescent="0.2">
      <c r="A161" s="6"/>
      <c r="B161" s="19"/>
      <c r="C161" s="6" t="s">
        <v>138</v>
      </c>
      <c r="D161" s="6"/>
    </row>
    <row r="162" spans="1:5" x14ac:dyDescent="0.2">
      <c r="B162" s="20"/>
    </row>
    <row r="163" spans="1:5" x14ac:dyDescent="0.2">
      <c r="B163" s="20"/>
    </row>
    <row r="164" spans="1:5" x14ac:dyDescent="0.2">
      <c r="A164" s="10"/>
      <c r="B164" s="19"/>
    </row>
    <row r="165" spans="1:5" x14ac:dyDescent="0.2">
      <c r="E165" s="5" t="s">
        <v>139</v>
      </c>
    </row>
    <row r="166" spans="1:5" x14ac:dyDescent="0.2">
      <c r="A166" s="11"/>
      <c r="B166" s="19"/>
      <c r="E166" s="5" t="s">
        <v>140</v>
      </c>
    </row>
    <row r="167" spans="1:5" x14ac:dyDescent="0.2">
      <c r="A167" s="37"/>
      <c r="B167" s="46"/>
    </row>
    <row r="168" spans="1:5" x14ac:dyDescent="0.2">
      <c r="A168" s="37"/>
      <c r="B168" s="46"/>
    </row>
    <row r="169" spans="1:5" x14ac:dyDescent="0.2">
      <c r="A169" s="47"/>
      <c r="B169" s="45"/>
    </row>
    <row r="170" spans="1:5" x14ac:dyDescent="0.2">
      <c r="A170" s="37"/>
      <c r="B170" s="46"/>
    </row>
    <row r="171" spans="1:5" x14ac:dyDescent="0.2">
      <c r="A171" s="37"/>
      <c r="B171" s="46"/>
    </row>
    <row r="172" spans="1:5" x14ac:dyDescent="0.2">
      <c r="A172" s="48"/>
      <c r="B172" s="45"/>
    </row>
    <row r="173" spans="1:5" x14ac:dyDescent="0.2">
      <c r="A173" s="48"/>
      <c r="B173" s="45"/>
    </row>
    <row r="174" spans="1:5" x14ac:dyDescent="0.2">
      <c r="A174" s="49"/>
      <c r="B174" s="45"/>
    </row>
    <row r="175" spans="1:5" x14ac:dyDescent="0.2">
      <c r="A175" s="37"/>
      <c r="B175" s="37"/>
    </row>
    <row r="176" spans="1:5" ht="15.75" x14ac:dyDescent="0.25">
      <c r="A176" s="37"/>
      <c r="B176" s="50"/>
    </row>
    <row r="177" spans="1:2" x14ac:dyDescent="0.2">
      <c r="A177" s="37"/>
      <c r="B177" s="37"/>
    </row>
    <row r="178" spans="1:2" x14ac:dyDescent="0.2">
      <c r="A178" s="37"/>
      <c r="B178" s="37"/>
    </row>
    <row r="179" spans="1:2" x14ac:dyDescent="0.2">
      <c r="A179" s="37"/>
      <c r="B179" s="37"/>
    </row>
    <row r="180" spans="1:2" x14ac:dyDescent="0.2">
      <c r="A180" s="37"/>
      <c r="B180" s="37"/>
    </row>
  </sheetData>
  <mergeCells count="6">
    <mergeCell ref="A4:H4"/>
    <mergeCell ref="A5:H5"/>
    <mergeCell ref="A9:A10"/>
    <mergeCell ref="B9:B10"/>
    <mergeCell ref="C9:E9"/>
    <mergeCell ref="F9:H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2021-05-13T09:58:18Z</cp:lastPrinted>
  <dcterms:created xsi:type="dcterms:W3CDTF">2019-05-16T07:12:22Z</dcterms:created>
  <dcterms:modified xsi:type="dcterms:W3CDTF">2022-01-14T07:15:24Z</dcterms:modified>
</cp:coreProperties>
</file>